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filterPrivacy="1" defaultThemeVersion="166925"/>
  <xr:revisionPtr revIDLastSave="0" documentId="13_ncr:1_{F94B5268-DFFE-40D6-9990-985FF6D2480C}" xr6:coauthVersionLast="47" xr6:coauthVersionMax="47" xr10:uidLastSave="{00000000-0000-0000-0000-000000000000}"/>
  <bookViews>
    <workbookView xWindow="-120" yWindow="-120" windowWidth="27645" windowHeight="16440" xr2:uid="{CB651F9D-2E27-4CA3-B5D9-4CE0188E1CF3}"/>
  </bookViews>
  <sheets>
    <sheet name="B - New And Up To 6 Months" sheetId="2" r:id="rId1"/>
    <sheet name="C - Graphs - New And Up To 6 Mo" sheetId="3" r:id="rId2"/>
    <sheet name="D - Graphs - Vehicle Typ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4" i="2" l="1"/>
  <c r="I16" i="2"/>
  <c r="P52" i="2"/>
  <c r="O52" i="2"/>
  <c r="N52" i="2"/>
  <c r="M52" i="2"/>
  <c r="P51" i="2"/>
  <c r="O51" i="2"/>
  <c r="N51" i="2"/>
  <c r="M51" i="2"/>
  <c r="P26" i="2" l="1"/>
  <c r="O26" i="2"/>
  <c r="P25" i="2"/>
  <c r="O25" i="2"/>
  <c r="P24" i="2"/>
  <c r="O24" i="2"/>
  <c r="P23" i="2"/>
  <c r="O23" i="2"/>
  <c r="P22" i="2"/>
  <c r="O22" i="2"/>
  <c r="P21" i="2"/>
  <c r="O21" i="2"/>
  <c r="N26" i="2"/>
  <c r="N25" i="2"/>
  <c r="N24" i="2"/>
  <c r="N23" i="2"/>
  <c r="N22" i="2"/>
  <c r="N21" i="2"/>
  <c r="I43" i="2"/>
  <c r="I15" i="2"/>
  <c r="P35" i="2"/>
  <c r="I42" i="2"/>
  <c r="P7" i="2"/>
  <c r="I14" i="2"/>
  <c r="I41" i="2"/>
  <c r="I13" i="2"/>
  <c r="I40" i="2" l="1"/>
  <c r="I12" i="2"/>
  <c r="P6" i="2"/>
  <c r="P34" i="2"/>
  <c r="I39" i="2"/>
  <c r="I11" i="2"/>
  <c r="I38" i="2"/>
  <c r="I10" i="2"/>
  <c r="I37" i="2"/>
  <c r="I9" i="2"/>
  <c r="AB32" i="2"/>
  <c r="AB33" i="2" s="1"/>
  <c r="AB34" i="2" s="1"/>
  <c r="AB35" i="2" s="1"/>
  <c r="AB36" i="2" s="1"/>
  <c r="AB37" i="2" s="1"/>
  <c r="AB38" i="2" s="1"/>
  <c r="AB39" i="2" s="1"/>
  <c r="AB40" i="2" s="1"/>
  <c r="AB41" i="2" s="1"/>
  <c r="AB42" i="2" s="1"/>
  <c r="AB43" i="2" s="1"/>
  <c r="AA32" i="2"/>
  <c r="AA33" i="2" s="1"/>
  <c r="AA34" i="2" s="1"/>
  <c r="AA35" i="2" s="1"/>
  <c r="AA36" i="2" s="1"/>
  <c r="AA37" i="2" s="1"/>
  <c r="AA38" i="2" s="1"/>
  <c r="AA39" i="2" s="1"/>
  <c r="AA40" i="2" s="1"/>
  <c r="AA41" i="2" s="1"/>
  <c r="AA42" i="2" s="1"/>
  <c r="AA43" i="2" s="1"/>
  <c r="Z32" i="2"/>
  <c r="Z33" i="2" s="1"/>
  <c r="Z34" i="2" s="1"/>
  <c r="Z35" i="2" s="1"/>
  <c r="Z36" i="2" s="1"/>
  <c r="Z37" i="2" s="1"/>
  <c r="Z38" i="2" s="1"/>
  <c r="Z39" i="2" s="1"/>
  <c r="Z40" i="2" s="1"/>
  <c r="Z41" i="2" s="1"/>
  <c r="Z42" i="2" s="1"/>
  <c r="Z43" i="2" s="1"/>
  <c r="Y32" i="2"/>
  <c r="Y33" i="2" s="1"/>
  <c r="Y34" i="2" s="1"/>
  <c r="Y35" i="2" s="1"/>
  <c r="Y36" i="2" s="1"/>
  <c r="Y37" i="2" s="1"/>
  <c r="Y38" i="2" s="1"/>
  <c r="Y39" i="2" s="1"/>
  <c r="Y40" i="2" s="1"/>
  <c r="Y41" i="2" s="1"/>
  <c r="Y42" i="2" s="1"/>
  <c r="Y43" i="2" s="1"/>
  <c r="AB4" i="2"/>
  <c r="AB5" i="2" s="1"/>
  <c r="AB6" i="2" s="1"/>
  <c r="AB7" i="2" s="1"/>
  <c r="AB8" i="2" s="1"/>
  <c r="AB9" i="2" s="1"/>
  <c r="AB10" i="2" s="1"/>
  <c r="AB11" i="2" s="1"/>
  <c r="AB12" i="2" s="1"/>
  <c r="AB13" i="2" s="1"/>
  <c r="AB14" i="2" s="1"/>
  <c r="AB15" i="2" s="1"/>
  <c r="AA4" i="2"/>
  <c r="AA5" i="2" s="1"/>
  <c r="AA6" i="2" s="1"/>
  <c r="AA7" i="2" s="1"/>
  <c r="AA8" i="2" s="1"/>
  <c r="AA9" i="2" s="1"/>
  <c r="AA10" i="2" s="1"/>
  <c r="AA11" i="2" s="1"/>
  <c r="AA12" i="2" s="1"/>
  <c r="AA13" i="2" s="1"/>
  <c r="AA14" i="2" s="1"/>
  <c r="AA15" i="2" s="1"/>
  <c r="Z4" i="2"/>
  <c r="Z5" i="2" s="1"/>
  <c r="Z6" i="2" s="1"/>
  <c r="Z7" i="2" s="1"/>
  <c r="Z8" i="2" s="1"/>
  <c r="Z9" i="2" s="1"/>
  <c r="Z10" i="2" s="1"/>
  <c r="Z11" i="2" s="1"/>
  <c r="Z12" i="2" s="1"/>
  <c r="Z13" i="2" s="1"/>
  <c r="Z14" i="2" s="1"/>
  <c r="Z15" i="2" s="1"/>
  <c r="Y4" i="2"/>
  <c r="Y5" i="2" s="1"/>
  <c r="Y6" i="2" s="1"/>
  <c r="Y7" i="2" s="1"/>
  <c r="Y8" i="2" s="1"/>
  <c r="Y9" i="2" s="1"/>
  <c r="Y10" i="2" s="1"/>
  <c r="Y11" i="2" s="1"/>
  <c r="Y12" i="2" s="1"/>
  <c r="Y13" i="2" s="1"/>
  <c r="Y14" i="2" s="1"/>
  <c r="Y15" i="2" s="1"/>
  <c r="P33" i="2"/>
  <c r="P5" i="2"/>
  <c r="I36" i="2"/>
  <c r="I8" i="2"/>
  <c r="O35" i="2"/>
  <c r="Q35" i="2" s="1"/>
  <c r="N35" i="2"/>
  <c r="M35" i="2"/>
  <c r="O34" i="2"/>
  <c r="N34" i="2"/>
  <c r="M34" i="2"/>
  <c r="O33" i="2"/>
  <c r="N33" i="2"/>
  <c r="M33" i="2"/>
  <c r="P32" i="2"/>
  <c r="O32" i="2"/>
  <c r="N32" i="2"/>
  <c r="M32" i="2"/>
  <c r="O7" i="2"/>
  <c r="Q7" i="2" s="1"/>
  <c r="N7" i="2"/>
  <c r="M7" i="2"/>
  <c r="O6" i="2"/>
  <c r="N6" i="2"/>
  <c r="M6" i="2"/>
  <c r="O5" i="2"/>
  <c r="N5" i="2"/>
  <c r="M5" i="2"/>
  <c r="P4" i="2"/>
  <c r="O4" i="2"/>
  <c r="N4" i="2"/>
  <c r="M4" i="2"/>
  <c r="H43" i="2"/>
  <c r="G43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I35" i="2"/>
  <c r="H35" i="2"/>
  <c r="G35" i="2"/>
  <c r="I34" i="2"/>
  <c r="H34" i="2"/>
  <c r="G34" i="2"/>
  <c r="I33" i="2"/>
  <c r="H33" i="2"/>
  <c r="G33" i="2"/>
  <c r="I32" i="2"/>
  <c r="H32" i="2"/>
  <c r="G32" i="2"/>
  <c r="E44" i="2"/>
  <c r="D44" i="2"/>
  <c r="C44" i="2"/>
  <c r="B44" i="2"/>
  <c r="E27" i="2"/>
  <c r="D27" i="2"/>
  <c r="C27" i="2"/>
  <c r="B27" i="2"/>
  <c r="E16" i="2"/>
  <c r="D16" i="2"/>
  <c r="C16" i="2"/>
  <c r="B16" i="2"/>
  <c r="H15" i="2"/>
  <c r="G15" i="2"/>
  <c r="H14" i="2"/>
  <c r="G14" i="2"/>
  <c r="H13" i="2"/>
  <c r="G13" i="2"/>
  <c r="H12" i="2"/>
  <c r="G12" i="2"/>
  <c r="H11" i="2"/>
  <c r="H10" i="2"/>
  <c r="G10" i="2"/>
  <c r="H9" i="2"/>
  <c r="G9" i="2"/>
  <c r="H8" i="2"/>
  <c r="G8" i="2"/>
  <c r="I7" i="2"/>
  <c r="H7" i="2"/>
  <c r="G7" i="2"/>
  <c r="I6" i="2"/>
  <c r="H6" i="2"/>
  <c r="G6" i="2"/>
  <c r="I5" i="2"/>
  <c r="H5" i="2"/>
  <c r="G5" i="2"/>
  <c r="I4" i="2"/>
  <c r="H4" i="2"/>
  <c r="G4" i="2"/>
  <c r="H44" i="2" l="1"/>
  <c r="J52" i="2"/>
  <c r="J54" i="2"/>
  <c r="J56" i="2"/>
  <c r="J53" i="2"/>
  <c r="J50" i="2"/>
  <c r="J55" i="2"/>
  <c r="J51" i="2"/>
  <c r="G55" i="2"/>
  <c r="G52" i="2"/>
  <c r="G53" i="2"/>
  <c r="G51" i="2"/>
  <c r="G56" i="2"/>
  <c r="G54" i="2"/>
  <c r="G50" i="2"/>
  <c r="G26" i="2"/>
  <c r="H25" i="2"/>
  <c r="H50" i="2"/>
  <c r="H55" i="2"/>
  <c r="H51" i="2"/>
  <c r="H52" i="2"/>
  <c r="H54" i="2"/>
  <c r="H56" i="2"/>
  <c r="H53" i="2"/>
  <c r="I55" i="2"/>
  <c r="I52" i="2"/>
  <c r="I54" i="2"/>
  <c r="I51" i="2"/>
  <c r="I53" i="2"/>
  <c r="I50" i="2"/>
  <c r="I56" i="2"/>
  <c r="I25" i="2"/>
  <c r="J25" i="2"/>
  <c r="Q34" i="2"/>
  <c r="Q6" i="2"/>
  <c r="Q33" i="2"/>
  <c r="G44" i="2"/>
  <c r="P36" i="2"/>
  <c r="O8" i="2"/>
  <c r="N36" i="2"/>
  <c r="N8" i="2"/>
  <c r="M36" i="2"/>
  <c r="Q32" i="2"/>
  <c r="O36" i="2"/>
  <c r="Q5" i="2"/>
  <c r="M8" i="2"/>
  <c r="P8" i="2"/>
  <c r="Q4" i="2"/>
  <c r="H26" i="2"/>
  <c r="G21" i="2"/>
  <c r="H21" i="2"/>
  <c r="I21" i="2"/>
  <c r="I26" i="2"/>
  <c r="J21" i="2"/>
  <c r="J26" i="2"/>
  <c r="I22" i="2"/>
  <c r="G16" i="2"/>
  <c r="H16" i="2"/>
  <c r="G22" i="2"/>
  <c r="G23" i="2"/>
  <c r="H22" i="2"/>
  <c r="G24" i="2"/>
  <c r="G25" i="2"/>
  <c r="J22" i="2"/>
  <c r="H23" i="2"/>
  <c r="H24" i="2"/>
  <c r="I23" i="2"/>
  <c r="I24" i="2"/>
  <c r="J23" i="2"/>
  <c r="J24" i="2"/>
</calcChain>
</file>

<file path=xl/sharedStrings.xml><?xml version="1.0" encoding="utf-8"?>
<sst xmlns="http://schemas.openxmlformats.org/spreadsheetml/2006/main" count="119" uniqueCount="46">
  <si>
    <t>Total</t>
  </si>
  <si>
    <t>unknown</t>
  </si>
  <si>
    <t>pcs</t>
  </si>
  <si>
    <t>change to the same month of the previous year</t>
  </si>
  <si>
    <t>overall share in %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</si>
  <si>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</si>
  <si>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</si>
  <si>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</si>
  <si>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</si>
  <si>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</si>
  <si>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</si>
  <si>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</si>
  <si>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</si>
  <si>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</si>
  <si>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</si>
  <si>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</si>
  <si>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</si>
  <si>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Motorhomes</t>
  </si>
  <si>
    <t>registrations</t>
  </si>
  <si>
    <t>body type</t>
  </si>
  <si>
    <t>Q1</t>
  </si>
  <si>
    <t>Q2</t>
  </si>
  <si>
    <t>Q3</t>
  </si>
  <si>
    <t>Q4</t>
  </si>
  <si>
    <t>Q1 2021 to Q1 2020</t>
  </si>
  <si>
    <t>Caravans - trailers</t>
  </si>
  <si>
    <t>registered so far</t>
  </si>
  <si>
    <t>Q2 2021 to Q2 2020</t>
  </si>
  <si>
    <t>alkovna</t>
  </si>
  <si>
    <t>kemper</t>
  </si>
  <si>
    <t>vestavba</t>
  </si>
  <si>
    <t>integrál</t>
  </si>
  <si>
    <t>polointegrál</t>
  </si>
  <si>
    <t>Q3 2021 to Q3 2020</t>
  </si>
  <si>
    <t>Q4 2021 to Q4 2020</t>
  </si>
  <si>
    <t>Registrations by weight</t>
  </si>
  <si>
    <t>up to 3500 kg</t>
  </si>
  <si>
    <t>3501 - 4250 kg</t>
  </si>
  <si>
    <t>7501-12000 kg</t>
  </si>
  <si>
    <t>12000 kg and more</t>
  </si>
  <si>
    <t>4501 - 7500 kg</t>
  </si>
  <si>
    <t>4251 - 4500 kg</t>
  </si>
  <si>
    <t>neurčené</t>
  </si>
  <si>
    <t>do 3.5t</t>
  </si>
  <si>
    <t>nad 3.5t</t>
  </si>
  <si>
    <t>podíl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</si>
</sst>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9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9" fontId="0" fillId="0" borderId="0" xfId="0" applyNumberFormat="1" applyAlignment="1">
      <alignment horizontal="center" vertical="center"/>
    </xf>
    <xf numFmtId="9" fontId="2" fillId="0" borderId="0" xfId="0" applyNumberFormat="1" applyFont="1" applyAlignment="1">
      <alignment horizontal="center" vertical="center"/>
    </xf>
    <xf numFmtId="0" fontId="6" fillId="0" borderId="0" xfId="0" applyFont="1"/>
    <xf numFmtId="9" fontId="1" fillId="2" borderId="0" xfId="1" applyNumberFormat="1" applyAlignment="1">
      <alignment horizontal="center"/>
    </xf>
    <xf numFmtId="9" fontId="1" fillId="2" borderId="0" xfId="1" applyNumberFormat="1"/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Alignment="1"/>
    <xf numFmtId="164" fontId="0" fillId="0" borderId="0" xfId="0" applyNumberForma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/>
    </xf>
    <xf numFmtId="164" fontId="0" fillId="0" borderId="0" xfId="0" applyNumberFormat="1" applyFont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'B - New And Up To 6 Months'!$A$22:$A$26</c:f>
              <c:strCache>
                <c:ptCount val="5"/>
                <c:pt idx="0">
                  <c:v>alkovna</c:v>
                </c:pt>
                <c:pt idx="1">
                  <c:v>kemper</c:v>
                </c:pt>
                <c:pt idx="2">
                  <c:v>integrál</c:v>
                </c:pt>
                <c:pt idx="3">
                  <c:v>polointegrál</c:v>
                </c:pt>
                <c:pt idx="4">
                  <c:v>vestavba</c:v>
                </c:pt>
              </c:strCache>
            </c:strRef>
          </c:cat>
          <c:val>
            <c:numRef>
              <c:f>'B - New And Up To 6 Months'!$B$22:$B$26</c:f>
              <c:numCache>
                <c:formatCode>General</c:formatCode>
                <c:ptCount val="5"/>
                <c:pt idx="0">
                  <c:v>193</c:v>
                </c:pt>
                <c:pt idx="1">
                  <c:v>85</c:v>
                </c:pt>
                <c:pt idx="2">
                  <c:v>204</c:v>
                </c:pt>
                <c:pt idx="3">
                  <c:v>374</c:v>
                </c:pt>
                <c:pt idx="4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57-4CE3-8F15-63E98B8A3A46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'B - New And Up To 6 Months'!$A$22:$A$26</c:f>
              <c:strCache>
                <c:ptCount val="5"/>
                <c:pt idx="0">
                  <c:v>alkovna</c:v>
                </c:pt>
                <c:pt idx="1">
                  <c:v>kemper</c:v>
                </c:pt>
                <c:pt idx="2">
                  <c:v>integrál</c:v>
                </c:pt>
                <c:pt idx="3">
                  <c:v>polointegrál</c:v>
                </c:pt>
                <c:pt idx="4">
                  <c:v>vestavba</c:v>
                </c:pt>
              </c:strCache>
            </c:strRef>
          </c:cat>
          <c:val>
            <c:numRef>
              <c:f>'B - New And Up To 6 Months'!$E$22:$E$26</c:f>
              <c:numCache>
                <c:formatCode>General</c:formatCode>
                <c:ptCount val="5"/>
                <c:pt idx="0">
                  <c:v>310</c:v>
                </c:pt>
                <c:pt idx="1">
                  <c:v>159</c:v>
                </c:pt>
                <c:pt idx="2">
                  <c:v>348</c:v>
                </c:pt>
                <c:pt idx="3">
                  <c:v>979</c:v>
                </c:pt>
                <c:pt idx="4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57-4CE3-8F15-63E98B8A3A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77750744"/>
        <c:axId val="1177747464"/>
      </c:barChart>
      <c:catAx>
        <c:axId val="1177750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747464"/>
        <c:crosses val="autoZero"/>
        <c:auto val="1"/>
        <c:lblAlgn val="ctr"/>
        <c:lblOffset val="100"/>
        <c:noMultiLvlLbl val="0"/>
      </c:catAx>
      <c:valAx>
        <c:axId val="1177747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7750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é</a:t>
            </a:r>
            <a:r>
              <a:rPr lang="cs-CZ" baseline="0"/>
              <a:t> přívěsy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Months'!$B$32:$B$43</c:f>
              <c:numCache>
                <c:formatCode>General</c:formatCode>
                <c:ptCount val="12"/>
                <c:pt idx="0">
                  <c:v>8</c:v>
                </c:pt>
                <c:pt idx="1">
                  <c:v>14</c:v>
                </c:pt>
                <c:pt idx="2">
                  <c:v>31</c:v>
                </c:pt>
                <c:pt idx="3">
                  <c:v>44</c:v>
                </c:pt>
                <c:pt idx="4">
                  <c:v>53</c:v>
                </c:pt>
                <c:pt idx="5">
                  <c:v>73</c:v>
                </c:pt>
                <c:pt idx="6">
                  <c:v>36</c:v>
                </c:pt>
                <c:pt idx="7">
                  <c:v>30</c:v>
                </c:pt>
                <c:pt idx="8">
                  <c:v>18</c:v>
                </c:pt>
                <c:pt idx="9">
                  <c:v>28</c:v>
                </c:pt>
                <c:pt idx="10">
                  <c:v>21</c:v>
                </c:pt>
                <c:pt idx="1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ADD-46FD-8F9D-B85A6AEDCA30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Months'!$C$32:$C$43</c:f>
              <c:numCache>
                <c:formatCode>General</c:formatCode>
                <c:ptCount val="12"/>
                <c:pt idx="0">
                  <c:v>19</c:v>
                </c:pt>
                <c:pt idx="1">
                  <c:v>27</c:v>
                </c:pt>
                <c:pt idx="2">
                  <c:v>35</c:v>
                </c:pt>
                <c:pt idx="3">
                  <c:v>70</c:v>
                </c:pt>
                <c:pt idx="4">
                  <c:v>54</c:v>
                </c:pt>
                <c:pt idx="5">
                  <c:v>77</c:v>
                </c:pt>
                <c:pt idx="6">
                  <c:v>50</c:v>
                </c:pt>
                <c:pt idx="7">
                  <c:v>36</c:v>
                </c:pt>
                <c:pt idx="8">
                  <c:v>23</c:v>
                </c:pt>
                <c:pt idx="9">
                  <c:v>21</c:v>
                </c:pt>
                <c:pt idx="10">
                  <c:v>18</c:v>
                </c:pt>
                <c:pt idx="11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DD-46FD-8F9D-B85A6AEDCA30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>
                  <a:lumMod val="95000"/>
                  <a:lumOff val="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Months'!$D$32:$D$43</c:f>
              <c:numCache>
                <c:formatCode>General</c:formatCode>
                <c:ptCount val="12"/>
                <c:pt idx="0">
                  <c:v>18</c:v>
                </c:pt>
                <c:pt idx="1">
                  <c:v>36</c:v>
                </c:pt>
                <c:pt idx="2">
                  <c:v>25</c:v>
                </c:pt>
                <c:pt idx="3">
                  <c:v>45</c:v>
                </c:pt>
                <c:pt idx="4">
                  <c:v>54</c:v>
                </c:pt>
                <c:pt idx="5">
                  <c:v>82</c:v>
                </c:pt>
                <c:pt idx="6">
                  <c:v>78</c:v>
                </c:pt>
                <c:pt idx="7">
                  <c:v>42</c:v>
                </c:pt>
                <c:pt idx="8">
                  <c:v>19</c:v>
                </c:pt>
                <c:pt idx="9">
                  <c:v>20</c:v>
                </c:pt>
                <c:pt idx="10">
                  <c:v>39</c:v>
                </c:pt>
                <c:pt idx="11">
                  <c:v>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ADD-46FD-8F9D-B85A6AEDCA30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Months'!$A$32:$A$43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Months'!$E$32:$E$43</c:f>
              <c:numCache>
                <c:formatCode>General</c:formatCode>
                <c:ptCount val="12"/>
                <c:pt idx="0">
                  <c:v>22</c:v>
                </c:pt>
                <c:pt idx="1">
                  <c:v>40</c:v>
                </c:pt>
                <c:pt idx="2">
                  <c:v>71</c:v>
                </c:pt>
                <c:pt idx="3">
                  <c:v>91</c:v>
                </c:pt>
                <c:pt idx="4">
                  <c:v>106</c:v>
                </c:pt>
                <c:pt idx="5">
                  <c:v>144</c:v>
                </c:pt>
                <c:pt idx="6">
                  <c:v>75</c:v>
                </c:pt>
                <c:pt idx="7">
                  <c:v>64</c:v>
                </c:pt>
                <c:pt idx="8">
                  <c:v>50</c:v>
                </c:pt>
                <c:pt idx="9">
                  <c:v>33</c:v>
                </c:pt>
                <c:pt idx="10">
                  <c:v>29</c:v>
                </c:pt>
                <c:pt idx="11">
                  <c:v>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DD-46FD-8F9D-B85A6AEDC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21957096"/>
        <c:axId val="621956440"/>
      </c:lineChart>
      <c:catAx>
        <c:axId val="62195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6440"/>
        <c:crosses val="autoZero"/>
        <c:auto val="1"/>
        <c:lblAlgn val="ctr"/>
        <c:lblOffset val="100"/>
        <c:noMultiLvlLbl val="0"/>
      </c:catAx>
      <c:valAx>
        <c:axId val="621956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195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Obytná</a:t>
            </a:r>
            <a:r>
              <a:rPr lang="cs-CZ" baseline="0"/>
              <a:t> auta - registrace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Months'!$B$4:$B$15</c:f>
              <c:numCache>
                <c:formatCode>General</c:formatCode>
                <c:ptCount val="12"/>
                <c:pt idx="0">
                  <c:v>57</c:v>
                </c:pt>
                <c:pt idx="1">
                  <c:v>52</c:v>
                </c:pt>
                <c:pt idx="2">
                  <c:v>107</c:v>
                </c:pt>
                <c:pt idx="3">
                  <c:v>135</c:v>
                </c:pt>
                <c:pt idx="4">
                  <c:v>136</c:v>
                </c:pt>
                <c:pt idx="5">
                  <c:v>177</c:v>
                </c:pt>
                <c:pt idx="6">
                  <c:v>90</c:v>
                </c:pt>
                <c:pt idx="7">
                  <c:v>72</c:v>
                </c:pt>
                <c:pt idx="8">
                  <c:v>52</c:v>
                </c:pt>
                <c:pt idx="9">
                  <c:v>54</c:v>
                </c:pt>
                <c:pt idx="10">
                  <c:v>39</c:v>
                </c:pt>
                <c:pt idx="11">
                  <c:v>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A7-4290-A139-097FD4D91378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bg1">
                  <a:lumMod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Months'!$C$4:$C$15</c:f>
              <c:numCache>
                <c:formatCode>General</c:formatCode>
                <c:ptCount val="12"/>
                <c:pt idx="0">
                  <c:v>57</c:v>
                </c:pt>
                <c:pt idx="1">
                  <c:v>63</c:v>
                </c:pt>
                <c:pt idx="2">
                  <c:v>109</c:v>
                </c:pt>
                <c:pt idx="3">
                  <c:v>214</c:v>
                </c:pt>
                <c:pt idx="4">
                  <c:v>170</c:v>
                </c:pt>
                <c:pt idx="5">
                  <c:v>181</c:v>
                </c:pt>
                <c:pt idx="6">
                  <c:v>139</c:v>
                </c:pt>
                <c:pt idx="7">
                  <c:v>120</c:v>
                </c:pt>
                <c:pt idx="8">
                  <c:v>34</c:v>
                </c:pt>
                <c:pt idx="9">
                  <c:v>63</c:v>
                </c:pt>
                <c:pt idx="10">
                  <c:v>48</c:v>
                </c:pt>
                <c:pt idx="11">
                  <c:v>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0A7-4290-A139-097FD4D91378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bg2">
                  <a:lumMod val="1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Months'!$D$4:$D$15</c:f>
              <c:numCache>
                <c:formatCode>General</c:formatCode>
                <c:ptCount val="12"/>
                <c:pt idx="0">
                  <c:v>72</c:v>
                </c:pt>
                <c:pt idx="1">
                  <c:v>98</c:v>
                </c:pt>
                <c:pt idx="2">
                  <c:v>76</c:v>
                </c:pt>
                <c:pt idx="3">
                  <c:v>103</c:v>
                </c:pt>
                <c:pt idx="4">
                  <c:v>163</c:v>
                </c:pt>
                <c:pt idx="5">
                  <c:v>238</c:v>
                </c:pt>
                <c:pt idx="6">
                  <c:v>183</c:v>
                </c:pt>
                <c:pt idx="7">
                  <c:v>97</c:v>
                </c:pt>
                <c:pt idx="8">
                  <c:v>60</c:v>
                </c:pt>
                <c:pt idx="9">
                  <c:v>76</c:v>
                </c:pt>
                <c:pt idx="10">
                  <c:v>87</c:v>
                </c:pt>
                <c:pt idx="11">
                  <c:v>89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0A7-4290-A139-097FD4D91378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Months'!$A$4:$A$15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Months'!$E$4:$E$15</c:f>
              <c:numCache>
                <c:formatCode>General</c:formatCode>
                <c:ptCount val="12"/>
                <c:pt idx="0">
                  <c:v>99</c:v>
                </c:pt>
                <c:pt idx="1">
                  <c:v>156</c:v>
                </c:pt>
                <c:pt idx="2">
                  <c:v>243</c:v>
                </c:pt>
                <c:pt idx="3">
                  <c:v>298</c:v>
                </c:pt>
                <c:pt idx="4">
                  <c:v>271</c:v>
                </c:pt>
                <c:pt idx="5">
                  <c:v>292</c:v>
                </c:pt>
                <c:pt idx="6">
                  <c:v>218</c:v>
                </c:pt>
                <c:pt idx="7">
                  <c:v>172</c:v>
                </c:pt>
                <c:pt idx="8">
                  <c:v>112</c:v>
                </c:pt>
                <c:pt idx="9">
                  <c:v>125</c:v>
                </c:pt>
                <c:pt idx="10">
                  <c:v>158</c:v>
                </c:pt>
                <c:pt idx="11">
                  <c:v>217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0A7-4290-A139-097FD4D913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76159808"/>
        <c:axId val="576162432"/>
      </c:lineChart>
      <c:catAx>
        <c:axId val="57615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62432"/>
        <c:crosses val="autoZero"/>
        <c:auto val="1"/>
        <c:lblAlgn val="ctr"/>
        <c:lblOffset val="100"/>
        <c:noMultiLvlLbl val="0"/>
      </c:catAx>
      <c:valAx>
        <c:axId val="576162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1598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Obytn</a:t>
            </a:r>
            <a:r>
              <a:rPr lang="cs-CZ"/>
              <a:t>á</a:t>
            </a:r>
            <a:r>
              <a:rPr lang="cs-CZ" baseline="0"/>
              <a:t> auta - registrace od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Months'!$X$4:$X$15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Months'!$Y$4:$Y$15</c:f>
              <c:numCache>
                <c:formatCode>General</c:formatCode>
                <c:ptCount val="12"/>
                <c:pt idx="0">
                  <c:v>57</c:v>
                </c:pt>
                <c:pt idx="1">
                  <c:v>109</c:v>
                </c:pt>
                <c:pt idx="2">
                  <c:v>216</c:v>
                </c:pt>
                <c:pt idx="3">
                  <c:v>351</c:v>
                </c:pt>
                <c:pt idx="4">
                  <c:v>487</c:v>
                </c:pt>
                <c:pt idx="5">
                  <c:v>664</c:v>
                </c:pt>
                <c:pt idx="6">
                  <c:v>754</c:v>
                </c:pt>
                <c:pt idx="7">
                  <c:v>826</c:v>
                </c:pt>
                <c:pt idx="8">
                  <c:v>878</c:v>
                </c:pt>
                <c:pt idx="9">
                  <c:v>932</c:v>
                </c:pt>
                <c:pt idx="10">
                  <c:v>971</c:v>
                </c:pt>
                <c:pt idx="11">
                  <c:v>1060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BF-4378-A2A2-A24C997C332E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Months'!$X$4:$X$15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Months'!$Z$4:$Z$15</c:f>
              <c:numCache>
                <c:formatCode>General</c:formatCode>
                <c:ptCount val="12"/>
                <c:pt idx="0">
                  <c:v>57</c:v>
                </c:pt>
                <c:pt idx="1">
                  <c:v>120</c:v>
                </c:pt>
                <c:pt idx="2">
                  <c:v>229</c:v>
                </c:pt>
                <c:pt idx="3">
                  <c:v>443</c:v>
                </c:pt>
                <c:pt idx="4">
                  <c:v>613</c:v>
                </c:pt>
                <c:pt idx="5">
                  <c:v>794</c:v>
                </c:pt>
                <c:pt idx="6">
                  <c:v>933</c:v>
                </c:pt>
                <c:pt idx="7">
                  <c:v>1053</c:v>
                </c:pt>
                <c:pt idx="8">
                  <c:v>1087</c:v>
                </c:pt>
                <c:pt idx="9">
                  <c:v>1150</c:v>
                </c:pt>
                <c:pt idx="10">
                  <c:v>1198</c:v>
                </c:pt>
                <c:pt idx="11">
                  <c:v>1268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BF-4378-A2A2-A24C997C332E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Months'!$X$4:$X$15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Months'!$AA$4:$AA$15</c:f>
              <c:numCache>
                <c:formatCode>General</c:formatCode>
                <c:ptCount val="12"/>
                <c:pt idx="0">
                  <c:v>72</c:v>
                </c:pt>
                <c:pt idx="1">
                  <c:v>170</c:v>
                </c:pt>
                <c:pt idx="2">
                  <c:v>246</c:v>
                </c:pt>
                <c:pt idx="3">
                  <c:v>349</c:v>
                </c:pt>
                <c:pt idx="4">
                  <c:v>512</c:v>
                </c:pt>
                <c:pt idx="5">
                  <c:v>750</c:v>
                </c:pt>
                <c:pt idx="6">
                  <c:v>933</c:v>
                </c:pt>
                <c:pt idx="7">
                  <c:v>1030</c:v>
                </c:pt>
                <c:pt idx="8">
                  <c:v>1090</c:v>
                </c:pt>
                <c:pt idx="9">
                  <c:v>1166</c:v>
                </c:pt>
                <c:pt idx="10">
                  <c:v>1253</c:v>
                </c:pt>
                <c:pt idx="11">
                  <c:v>1342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3BF-4378-A2A2-A24C997C332E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Months'!$X$4:$X$15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Months'!$AB$4:$AB$15</c:f>
              <c:numCache>
                <c:formatCode>General</c:formatCode>
                <c:ptCount val="12"/>
                <c:pt idx="0">
                  <c:v>99</c:v>
                </c:pt>
                <c:pt idx="1">
                  <c:v>255</c:v>
                </c:pt>
                <c:pt idx="2">
                  <c:v>498</c:v>
                </c:pt>
                <c:pt idx="3">
                  <c:v>796</c:v>
                </c:pt>
                <c:pt idx="4">
                  <c:v>1067</c:v>
                </c:pt>
                <c:pt idx="5">
                  <c:v>1359</c:v>
                </c:pt>
                <c:pt idx="6">
                  <c:v>1577</c:v>
                </c:pt>
                <c:pt idx="7">
                  <c:v>1749</c:v>
                </c:pt>
                <c:pt idx="8">
                  <c:v>1861</c:v>
                </c:pt>
                <c:pt idx="9">
                  <c:v>1986</c:v>
                </c:pt>
                <c:pt idx="10">
                  <c:v>2144</c:v>
                </c:pt>
                <c:pt idx="11">
                  <c:v>2361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BF-4378-A2A2-A24C997C3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84479952"/>
        <c:axId val="284484872"/>
      </c:lineChart>
      <c:catAx>
        <c:axId val="284479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84872"/>
        <c:crosses val="autoZero"/>
        <c:auto val="1"/>
        <c:lblAlgn val="ctr"/>
        <c:lblOffset val="100"/>
        <c:noMultiLvlLbl val="0"/>
      </c:catAx>
      <c:valAx>
        <c:axId val="2844848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4479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Obytné přívěsy - registrace od</a:t>
            </a:r>
            <a:r>
              <a:rPr lang="cs-CZ" baseline="0"/>
              <a:t> začátku roku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2018</c:v>
          </c:tx>
          <c:spPr>
            <a:ln w="28575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Months'!$X$32:$X$43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Months'!$Y$32:$Y$43</c:f>
              <c:numCache>
                <c:formatCode>General</c:formatCode>
                <c:ptCount val="12"/>
                <c:pt idx="0">
                  <c:v>8</c:v>
                </c:pt>
                <c:pt idx="1">
                  <c:v>22</c:v>
                </c:pt>
                <c:pt idx="2">
                  <c:v>53</c:v>
                </c:pt>
                <c:pt idx="3">
                  <c:v>97</c:v>
                </c:pt>
                <c:pt idx="4">
                  <c:v>150</c:v>
                </c:pt>
                <c:pt idx="5">
                  <c:v>223</c:v>
                </c:pt>
                <c:pt idx="6">
                  <c:v>259</c:v>
                </c:pt>
                <c:pt idx="7">
                  <c:v>289</c:v>
                </c:pt>
                <c:pt idx="8">
                  <c:v>307</c:v>
                </c:pt>
                <c:pt idx="9">
                  <c:v>335</c:v>
                </c:pt>
                <c:pt idx="10">
                  <c:v>356</c:v>
                </c:pt>
                <c:pt idx="11">
                  <c:v>368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59-4538-A0AB-E8553D85F3CD}"/>
            </c:ext>
          </c:extLst>
        </c:ser>
        <c:ser>
          <c:idx val="1"/>
          <c:order val="1"/>
          <c:tx>
            <c:v>2019</c:v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Months'!$X$32:$X$43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Months'!$Z$32:$Z$43</c:f>
              <c:numCache>
                <c:formatCode>General</c:formatCode>
                <c:ptCount val="12"/>
                <c:pt idx="0">
                  <c:v>19</c:v>
                </c:pt>
                <c:pt idx="1">
                  <c:v>46</c:v>
                </c:pt>
                <c:pt idx="2">
                  <c:v>81</c:v>
                </c:pt>
                <c:pt idx="3">
                  <c:v>151</c:v>
                </c:pt>
                <c:pt idx="4">
                  <c:v>205</c:v>
                </c:pt>
                <c:pt idx="5">
                  <c:v>282</c:v>
                </c:pt>
                <c:pt idx="6">
                  <c:v>332</c:v>
                </c:pt>
                <c:pt idx="7">
                  <c:v>368</c:v>
                </c:pt>
                <c:pt idx="8">
                  <c:v>391</c:v>
                </c:pt>
                <c:pt idx="9">
                  <c:v>412</c:v>
                </c:pt>
                <c:pt idx="10">
                  <c:v>430</c:v>
                </c:pt>
                <c:pt idx="11">
                  <c:v>448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59-4538-A0AB-E8553D85F3CD}"/>
            </c:ext>
          </c:extLst>
        </c:ser>
        <c:ser>
          <c:idx val="2"/>
          <c:order val="2"/>
          <c:tx>
            <c:v>2020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Months'!$X$32:$X$43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Months'!$AA$32:$AA$43</c:f>
              <c:numCache>
                <c:formatCode>General</c:formatCode>
                <c:ptCount val="12"/>
                <c:pt idx="0">
                  <c:v>18</c:v>
                </c:pt>
                <c:pt idx="1">
                  <c:v>54</c:v>
                </c:pt>
                <c:pt idx="2">
                  <c:v>79</c:v>
                </c:pt>
                <c:pt idx="3">
                  <c:v>124</c:v>
                </c:pt>
                <c:pt idx="4">
                  <c:v>178</c:v>
                </c:pt>
                <c:pt idx="5">
                  <c:v>260</c:v>
                </c:pt>
                <c:pt idx="6">
                  <c:v>338</c:v>
                </c:pt>
                <c:pt idx="7">
                  <c:v>380</c:v>
                </c:pt>
                <c:pt idx="8">
                  <c:v>399</c:v>
                </c:pt>
                <c:pt idx="9">
                  <c:v>419</c:v>
                </c:pt>
                <c:pt idx="10">
                  <c:v>458</c:v>
                </c:pt>
                <c:pt idx="11">
                  <c:v>485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159-4538-A0AB-E8553D85F3CD}"/>
            </c:ext>
          </c:extLst>
        </c:ser>
        <c:ser>
          <c:idx val="3"/>
          <c:order val="3"/>
          <c:tx>
            <c:v>2021</c:v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'B - New And Up To 6 Months'!$X$32:$X$43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'B - New And Up To 6 Months'!$AB$32:$AB$43</c:f>
              <c:numCache>
                <c:formatCode>General</c:formatCode>
                <c:ptCount val="12"/>
                <c:pt idx="0">
                  <c:v>22</c:v>
                </c:pt>
                <c:pt idx="1">
                  <c:v>62</c:v>
                </c:pt>
                <c:pt idx="2">
                  <c:v>133</c:v>
                </c:pt>
                <c:pt idx="3">
                  <c:v>224</c:v>
                </c:pt>
                <c:pt idx="4">
                  <c:v>330</c:v>
                </c:pt>
                <c:pt idx="5">
                  <c:v>474</c:v>
                </c:pt>
                <c:pt idx="6">
                  <c:v>549</c:v>
                </c:pt>
                <c:pt idx="7">
                  <c:v>613</c:v>
                </c:pt>
                <c:pt idx="8">
                  <c:v>663</c:v>
                </c:pt>
                <c:pt idx="9">
                  <c:v>696</c:v>
                </c:pt>
                <c:pt idx="10">
                  <c:v>725</c:v>
                </c:pt>
                <c:pt idx="11">
                  <c:v>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159-4538-A0AB-E8553D85F3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1658920"/>
        <c:axId val="581659904"/>
      </c:lineChart>
      <c:catAx>
        <c:axId val="58165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9904"/>
        <c:crosses val="autoZero"/>
        <c:auto val="1"/>
        <c:lblAlgn val="ctr"/>
        <c:lblOffset val="100"/>
        <c:noMultiLvlLbl val="0"/>
      </c:catAx>
      <c:valAx>
        <c:axId val="581659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165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</a:t>
            </a:r>
            <a:r>
              <a:rPr lang="en-US"/>
              <a:t>aut</a:t>
            </a:r>
            <a:r>
              <a:rPr lang="cs-CZ"/>
              <a:t> -</a:t>
            </a:r>
            <a:r>
              <a:rPr lang="cs-CZ" baseline="0"/>
              <a:t> 2021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2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'B - New And Up To 6 Months'!$A$21:$A$26</c:f>
              <c:strCache>
                <c:ptCount val="6"/>
                <c:pt idx="0">
                  <c:v>neurčené</c:v>
                </c:pt>
                <c:pt idx="1">
                  <c:v>alkovna</c:v>
                </c:pt>
                <c:pt idx="2">
                  <c:v>kemper</c:v>
                </c:pt>
                <c:pt idx="3">
                  <c:v>integrál</c:v>
                </c:pt>
                <c:pt idx="4">
                  <c:v>polointegrál</c:v>
                </c:pt>
                <c:pt idx="5">
                  <c:v>vestavba</c:v>
                </c:pt>
              </c:strCache>
            </c:strRef>
          </c:cat>
          <c:val>
            <c:numRef>
              <c:f>'B - New And Up To 6 Months'!$J$21:$J$26</c:f>
              <c:numCache>
                <c:formatCode>0%</c:formatCode>
                <c:ptCount val="6"/>
                <c:pt idx="0">
                  <c:v>1.6094875052943668E-2</c:v>
                </c:pt>
                <c:pt idx="1">
                  <c:v>0.13130029648454045</c:v>
                </c:pt>
                <c:pt idx="2">
                  <c:v>6.734434561626429E-2</c:v>
                </c:pt>
                <c:pt idx="3">
                  <c:v>0.1473951715374841</c:v>
                </c:pt>
                <c:pt idx="4">
                  <c:v>0.41465480728504872</c:v>
                </c:pt>
                <c:pt idx="5">
                  <c:v>0.22321050402371875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A-879C-4095-B118-079FAE41DFF9}"/>
            </c:ext>
          </c:extLst>
        </c:ser>
        <c:ser>
          <c:idx val="3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C-879C-4095-B118-079FAE41DF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D-879C-4095-B118-079FAE41DF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E-879C-4095-B118-079FAE41DF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F-879C-4095-B118-079FAE41DF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0-879C-4095-B118-079FAE41DF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31-879C-4095-B118-079FAE41DFF9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'B - New And Up To 6 Months'!$A$21:$A$26</c:f>
              <c:strCache>
                <c:ptCount val="6"/>
                <c:pt idx="0">
                  <c:v>neurčené</c:v>
                </c:pt>
                <c:pt idx="1">
                  <c:v>alkovna</c:v>
                </c:pt>
                <c:pt idx="2">
                  <c:v>kemper</c:v>
                </c:pt>
                <c:pt idx="3">
                  <c:v>integrál</c:v>
                </c:pt>
                <c:pt idx="4">
                  <c:v>polointegrál</c:v>
                </c:pt>
                <c:pt idx="5">
                  <c:v>vestavba</c:v>
                </c:pt>
              </c:strCache>
            </c:strRef>
          </c:cat>
          <c:val>
            <c:numRef>
              <c:f>'B - New And Up To 6 Months'!$J$21:$J$26</c:f>
              <c:numCache>
                <c:formatCode>0%</c:formatCode>
                <c:ptCount val="6"/>
                <c:pt idx="0">
                  <c:v>1.6094875052943668E-2</c:v>
                </c:pt>
                <c:pt idx="1">
                  <c:v>0.13130029648454045</c:v>
                </c:pt>
                <c:pt idx="2">
                  <c:v>6.734434561626429E-2</c:v>
                </c:pt>
                <c:pt idx="3">
                  <c:v>0.1473951715374841</c:v>
                </c:pt>
                <c:pt idx="4">
                  <c:v>0.41465480728504872</c:v>
                </c:pt>
                <c:pt idx="5">
                  <c:v>0.22321050402371875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B-879C-4095-B118-079FAE41DFF9}"/>
            </c:ext>
          </c:extLst>
        </c:ser>
        <c:ser>
          <c:idx val="1"/>
          <c:order val="2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'B - New And Up To 6 Months'!$A$21:$A$26</c:f>
              <c:strCache>
                <c:ptCount val="6"/>
                <c:pt idx="0">
                  <c:v>neurčené</c:v>
                </c:pt>
                <c:pt idx="1">
                  <c:v>alkovna</c:v>
                </c:pt>
                <c:pt idx="2">
                  <c:v>kemper</c:v>
                </c:pt>
                <c:pt idx="3">
                  <c:v>integrál</c:v>
                </c:pt>
                <c:pt idx="4">
                  <c:v>polointegrál</c:v>
                </c:pt>
                <c:pt idx="5">
                  <c:v>vestavba</c:v>
                </c:pt>
              </c:strCache>
            </c:strRef>
          </c:cat>
          <c:val>
            <c:numRef>
              <c:f>'B - New And Up To 6 Months'!$J$21:$J$26</c:f>
              <c:numCache>
                <c:formatCode>0%</c:formatCode>
                <c:ptCount val="6"/>
                <c:pt idx="0">
                  <c:v>1.6094875052943668E-2</c:v>
                </c:pt>
                <c:pt idx="1">
                  <c:v>0.13130029648454045</c:v>
                </c:pt>
                <c:pt idx="2">
                  <c:v>6.734434561626429E-2</c:v>
                </c:pt>
                <c:pt idx="3">
                  <c:v>0.1473951715374841</c:v>
                </c:pt>
                <c:pt idx="4">
                  <c:v>0.41465480728504872</c:v>
                </c:pt>
                <c:pt idx="5">
                  <c:v>0.22321050402371875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79C-4095-B118-079FAE41DFF9}"/>
            </c:ext>
          </c:extLst>
        </c:ser>
        <c:ser>
          <c:idx val="0"/>
          <c:order val="3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E-879C-4095-B118-079FAE41DFF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0-879C-4095-B118-079FAE41DFF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2-879C-4095-B118-079FAE41DFF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4-879C-4095-B118-079FAE41DFF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6-879C-4095-B118-079FAE41DFF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28-879C-4095-B118-079FAE41DFF9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'B - New And Up To 6 Months'!$A$21:$A$26</c:f>
              <c:strCache>
                <c:ptCount val="6"/>
                <c:pt idx="0">
                  <c:v>neurčené</c:v>
                </c:pt>
                <c:pt idx="1">
                  <c:v>alkovna</c:v>
                </c:pt>
                <c:pt idx="2">
                  <c:v>kemper</c:v>
                </c:pt>
                <c:pt idx="3">
                  <c:v>integrál</c:v>
                </c:pt>
                <c:pt idx="4">
                  <c:v>polointegrál</c:v>
                </c:pt>
                <c:pt idx="5">
                  <c:v>vestavba</c:v>
                </c:pt>
              </c:strCache>
            </c:strRef>
          </c:cat>
          <c:val>
            <c:numRef>
              <c:f>'B - New And Up To 6 Months'!$J$21:$J$26</c:f>
              <c:numCache>
                <c:formatCode>0%</c:formatCode>
                <c:ptCount val="6"/>
                <c:pt idx="0">
                  <c:v>1.6094875052943668E-2</c:v>
                </c:pt>
                <c:pt idx="1">
                  <c:v>0.13130029648454045</c:v>
                </c:pt>
                <c:pt idx="2">
                  <c:v>6.734434561626429E-2</c:v>
                </c:pt>
                <c:pt idx="3">
                  <c:v>0.1473951715374841</c:v>
                </c:pt>
                <c:pt idx="4">
                  <c:v>0.41465480728504872</c:v>
                </c:pt>
                <c:pt idx="5">
                  <c:v>0.22321050402371875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879C-4095-B118-079FAE41DFF9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77519032417775902"/>
          <c:y val="6.3357830271216109E-2"/>
          <c:w val="9.6585365237528961E-2"/>
          <c:h val="0.25028943543156829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cs-CZ"/>
              <a:t>Provedení obytných </a:t>
            </a:r>
            <a:r>
              <a:rPr lang="en-US"/>
              <a:t>aut</a:t>
            </a:r>
            <a:r>
              <a:rPr lang="cs-CZ"/>
              <a:t> -</a:t>
            </a:r>
            <a:r>
              <a:rPr lang="cs-CZ" baseline="0"/>
              <a:t> 2018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2"/>
          <c:order val="0"/>
          <c:tx>
            <c:strRef>
              <c:f>'B - New And Up To 6 Months'!$G$21:$G$26</c:f>
              <c:strCache>
                <c:ptCount val="6"/>
                <c:pt idx="0">
                  <c:v>3%</c:v>
                </c:pt>
                <c:pt idx="1">
                  <c:v>18%</c:v>
                </c:pt>
                <c:pt idx="2">
                  <c:v>8%</c:v>
                </c:pt>
                <c:pt idx="3">
                  <c:v>19%</c:v>
                </c:pt>
                <c:pt idx="4">
                  <c:v>35%</c:v>
                </c:pt>
                <c:pt idx="5">
                  <c:v>16%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D-5728-438A-B451-5A80A533D68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'B - New And Up To 6 Months'!$A$21:$A$26</c:f>
              <c:strCache>
                <c:ptCount val="6"/>
                <c:pt idx="0">
                  <c:v>neurčené</c:v>
                </c:pt>
                <c:pt idx="1">
                  <c:v>alkovna</c:v>
                </c:pt>
                <c:pt idx="2">
                  <c:v>kemper</c:v>
                </c:pt>
                <c:pt idx="3">
                  <c:v>integrál</c:v>
                </c:pt>
                <c:pt idx="4">
                  <c:v>polointegrál</c:v>
                </c:pt>
                <c:pt idx="5">
                  <c:v>vestavba</c:v>
                </c:pt>
              </c:strCache>
            </c:strRef>
          </c:cat>
          <c:val>
            <c:numRef>
              <c:f>'B - New And Up To 6 Months'!$G$21:$G$26</c:f>
              <c:numCache>
                <c:formatCode>0%</c:formatCode>
                <c:ptCount val="6"/>
                <c:pt idx="0">
                  <c:v>3.0188679245283019E-2</c:v>
                </c:pt>
                <c:pt idx="1">
                  <c:v>0.18207547169811319</c:v>
                </c:pt>
                <c:pt idx="2">
                  <c:v>8.0188679245283015E-2</c:v>
                </c:pt>
                <c:pt idx="3">
                  <c:v>0.19245283018867926</c:v>
                </c:pt>
                <c:pt idx="4">
                  <c:v>0.35283018867924526</c:v>
                </c:pt>
                <c:pt idx="5">
                  <c:v>0.16226415094339622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28-438A-B451-5A80A533D68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legendEntry>
      <c:layout>
        <c:manualLayout>
          <c:xMode val="edge"/>
          <c:yMode val="edge"/>
          <c:x val="0.88606248541119881"/>
          <c:y val="0.11386288077626661"/>
          <c:w val="9.6365485406367232E-2"/>
          <c:h val="0.24936484767106934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533400</xdr:colOff>
      <xdr:row>22</xdr:row>
      <xdr:rowOff>38100</xdr:rowOff>
    </xdr:from>
    <xdr:to>
      <xdr:col>38</xdr:col>
      <xdr:colOff>228600</xdr:colOff>
      <xdr:row>36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478FBB4-0ECD-4B24-B1FD-CCA2C708E0A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2485</xdr:colOff>
      <xdr:row>0</xdr:row>
      <xdr:rowOff>33129</xdr:rowOff>
    </xdr:from>
    <xdr:to>
      <xdr:col>23</xdr:col>
      <xdr:colOff>16565</xdr:colOff>
      <xdr:row>34</xdr:row>
      <xdr:rowOff>8282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B23AB7-685D-4C12-BDBF-4BFBBD3A6B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34373</xdr:colOff>
      <xdr:row>0</xdr:row>
      <xdr:rowOff>0</xdr:rowOff>
    </xdr:from>
    <xdr:to>
      <xdr:col>47</xdr:col>
      <xdr:colOff>16565</xdr:colOff>
      <xdr:row>34</xdr:row>
      <xdr:rowOff>16565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7DB2B6A-868F-4BD7-9823-74814F3C34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24</xdr:col>
      <xdr:colOff>17318</xdr:colOff>
      <xdr:row>34</xdr:row>
      <xdr:rowOff>182217</xdr:rowOff>
    </xdr:from>
    <xdr:to>
      <xdr:col>47</xdr:col>
      <xdr:colOff>0</xdr:colOff>
      <xdr:row>68</xdr:row>
      <xdr:rowOff>1243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16D435E-28F1-4035-8DA7-13132A331B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35</xdr:row>
      <xdr:rowOff>1995</xdr:rowOff>
    </xdr:from>
    <xdr:to>
      <xdr:col>23</xdr:col>
      <xdr:colOff>24848</xdr:colOff>
      <xdr:row>67</xdr:row>
      <xdr:rowOff>165653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42F182B-D7BE-42BD-8F78-3F80EE57B3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24634</xdr:colOff>
      <xdr:row>0</xdr:row>
      <xdr:rowOff>12481</xdr:rowOff>
    </xdr:from>
    <xdr:to>
      <xdr:col>13</xdr:col>
      <xdr:colOff>0</xdr:colOff>
      <xdr:row>27</xdr:row>
      <xdr:rowOff>6569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FFAEB9-891A-4B16-B28B-0209D88930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27</xdr:row>
      <xdr:rowOff>177363</xdr:rowOff>
    </xdr:from>
    <xdr:to>
      <xdr:col>12</xdr:col>
      <xdr:colOff>604345</xdr:colOff>
      <xdr:row>55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3BDE2F6-461F-4712-B67E-4CFD3C8D51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7C7E3-F679-47D4-AC87-3F9F50779627}">
  <dimension ref="A1:AB89"/>
  <sheetViews>
    <sheetView tabSelected="1" workbookViewId="0">
      <selection activeCell="M91" sqref="M91"/>
    </sheetView>
  </sheetViews>
  <sheetFormatPr defaultRowHeight="15" x14ac:dyDescent="0.25"/>
  <cols>
    <col min="1" max="1" width="33" customWidth="1"/>
    <col min="2" max="2" width="10.85546875" style="4" customWidth="1"/>
    <col min="3" max="3" width="9.140625" style="4"/>
    <col min="4" max="4" width="10.140625" style="4" bestFit="1" customWidth="1"/>
    <col min="5" max="5" width="9.140625" style="4"/>
    <col min="6" max="6" width="12" style="4" customWidth="1"/>
    <col min="7" max="7" width="15" style="4" customWidth="1"/>
    <col min="8" max="8" width="12.28515625" style="4" customWidth="1"/>
    <col min="9" max="9" width="10.42578125" style="4" customWidth="1"/>
    <col min="10" max="10" width="9.140625" style="4"/>
    <col min="11" max="11" width="9.140625" style="22"/>
    <col min="12" max="12" width="14.140625" style="4" customWidth="1"/>
    <col min="13" max="21" width="9.140625" style="4"/>
    <col min="24" max="24" width="15.140625" customWidth="1"/>
  </cols>
  <sheetData>
    <row r="1" spans="1:28" ht="23.25" x14ac:dyDescent="0.35">
      <c r="A1" s="11" t="s">
        <v>17</v>
      </c>
    </row>
    <row r="2" spans="1:28" x14ac:dyDescent="0.25">
      <c r="A2" s="1" t="s">
        <v>18</v>
      </c>
      <c r="B2" s="3">
        <v>2018</v>
      </c>
      <c r="C2" s="3">
        <v>2019</v>
      </c>
      <c r="D2" s="3">
        <v>2020</v>
      </c>
      <c r="E2" s="3">
        <v>2021</v>
      </c>
      <c r="F2" s="3"/>
      <c r="G2" s="3">
        <v>2019</v>
      </c>
      <c r="H2" s="3">
        <v>2020</v>
      </c>
      <c r="I2" s="3">
        <v>2021</v>
      </c>
      <c r="L2" s="1" t="s">
        <v>18</v>
      </c>
      <c r="M2" s="1">
        <v>2018</v>
      </c>
      <c r="N2" s="1">
        <v>2019</v>
      </c>
      <c r="O2" s="1">
        <v>2020</v>
      </c>
      <c r="P2" s="1">
        <v>2021</v>
      </c>
      <c r="Q2"/>
      <c r="R2"/>
      <c r="X2" s="1" t="s">
        <v>26</v>
      </c>
      <c r="Y2" s="3">
        <v>2018</v>
      </c>
      <c r="Z2" s="3">
        <v>2019</v>
      </c>
      <c r="AA2" s="3">
        <v>2020</v>
      </c>
      <c r="AB2" s="3">
        <v>2021</v>
      </c>
    </row>
    <row r="3" spans="1:28" x14ac:dyDescent="0.25">
      <c r="A3" s="1"/>
      <c r="B3" s="3" t="s">
        <v>2</v>
      </c>
      <c r="C3" s="3" t="s">
        <v>2</v>
      </c>
      <c r="D3" s="3" t="s">
        <v>2</v>
      </c>
      <c r="E3" s="3" t="s">
        <v>2</v>
      </c>
      <c r="F3" s="3"/>
      <c r="G3" s="24" t="s">
        <v>3</v>
      </c>
      <c r="H3" s="24"/>
      <c r="I3" s="24"/>
      <c r="L3"/>
      <c r="M3"/>
      <c r="N3"/>
      <c r="O3"/>
      <c r="P3"/>
      <c r="Q3"/>
      <c r="R3"/>
      <c r="X3" s="1"/>
      <c r="Y3" s="3" t="s">
        <v>2</v>
      </c>
      <c r="Z3" s="3" t="s">
        <v>2</v>
      </c>
      <c r="AA3" s="3" t="s">
        <v>2</v>
      </c>
      <c r="AB3" s="3" t="s">
        <v>2</v>
      </c>
    </row>
    <row r="4" spans="1:28" x14ac:dyDescent="0.25">
      <c r="A4" t="s">
        <v>5</v>
      </c>
      <c r="B4" s="22">
        <v>57</v>
      </c>
      <c r="C4" s="22">
        <v>57</v>
      </c>
      <c r="D4" s="22">
        <v>72</v>
      </c>
      <c r="E4" s="22">
        <v>99</v>
      </c>
      <c r="F4" s="6"/>
      <c r="G4" s="6">
        <f t="shared" ref="G4:I15" si="0">C4/B4-1</f>
        <v>0</v>
      </c>
      <c r="H4" s="6">
        <f t="shared" si="0"/>
        <v>0.26315789473684204</v>
      </c>
      <c r="I4" s="6">
        <f t="shared" si="0"/>
        <v>0.375</v>
      </c>
      <c r="L4" t="s">
        <v>20</v>
      </c>
      <c r="M4">
        <f>SUM(B4:B6)</f>
        <v>216</v>
      </c>
      <c r="N4">
        <f>SUM(C4:C6)</f>
        <v>229</v>
      </c>
      <c r="O4">
        <f>SUM(D4:D6)</f>
        <v>246</v>
      </c>
      <c r="P4">
        <f>SUM(E4:E6)</f>
        <v>498</v>
      </c>
      <c r="Q4" s="13">
        <f>P4/N4-1</f>
        <v>1.1746724890829694</v>
      </c>
      <c r="R4" s="2" t="s">
        <v>24</v>
      </c>
      <c r="X4" t="s">
        <v>5</v>
      </c>
      <c r="Y4" s="4">
        <f>B4</f>
        <v>57</v>
      </c>
      <c r="Z4" s="4">
        <f>C4</f>
        <v>57</v>
      </c>
      <c r="AA4" s="4">
        <f>D4</f>
        <v>72</v>
      </c>
      <c r="AB4" s="4">
        <f>E4</f>
        <v>99</v>
      </c>
    </row>
    <row r="5" spans="1:28" x14ac:dyDescent="0.25">
      <c r="A5" t="s">
        <v>6</v>
      </c>
      <c r="B5" s="22">
        <v>52</v>
      </c>
      <c r="C5" s="22">
        <v>63</v>
      </c>
      <c r="D5" s="22">
        <v>98</v>
      </c>
      <c r="E5" s="22">
        <v>156</v>
      </c>
      <c r="F5" s="6"/>
      <c r="G5" s="6">
        <f t="shared" si="0"/>
        <v>0.21153846153846145</v>
      </c>
      <c r="H5" s="6">
        <f t="shared" si="0"/>
        <v>0.55555555555555558</v>
      </c>
      <c r="I5" s="6">
        <f t="shared" si="0"/>
        <v>0.59183673469387754</v>
      </c>
      <c r="L5" t="s">
        <v>21</v>
      </c>
      <c r="M5">
        <f>SUM(B7:B9)</f>
        <v>448</v>
      </c>
      <c r="N5">
        <f>SUM(C7:C9)</f>
        <v>565</v>
      </c>
      <c r="O5">
        <f>SUM(D7:D9)</f>
        <v>504</v>
      </c>
      <c r="P5">
        <f>SUM(E7:E9)</f>
        <v>861</v>
      </c>
      <c r="Q5" s="13">
        <f>P5/O5-1</f>
        <v>0.70833333333333326</v>
      </c>
      <c r="R5" s="2" t="s">
        <v>27</v>
      </c>
      <c r="X5" t="s">
        <v>6</v>
      </c>
      <c r="Y5" s="4">
        <f>B5+Y4</f>
        <v>109</v>
      </c>
      <c r="Z5" s="4">
        <f>C5+Z4</f>
        <v>120</v>
      </c>
      <c r="AA5" s="4">
        <f>D5+AA4</f>
        <v>170</v>
      </c>
      <c r="AB5" s="4">
        <f>E5+AB4</f>
        <v>255</v>
      </c>
    </row>
    <row r="6" spans="1:28" x14ac:dyDescent="0.25">
      <c r="A6" t="s">
        <v>7</v>
      </c>
      <c r="B6" s="22">
        <v>107</v>
      </c>
      <c r="C6" s="22">
        <v>109</v>
      </c>
      <c r="D6" s="22">
        <v>76</v>
      </c>
      <c r="E6" s="22">
        <v>243</v>
      </c>
      <c r="F6" s="6"/>
      <c r="G6" s="6">
        <f t="shared" si="0"/>
        <v>1.8691588785046731E-2</v>
      </c>
      <c r="H6" s="6">
        <f t="shared" si="0"/>
        <v>-0.30275229357798161</v>
      </c>
      <c r="I6" s="6">
        <f t="shared" si="0"/>
        <v>2.1973684210526314</v>
      </c>
      <c r="L6" t="s">
        <v>22</v>
      </c>
      <c r="M6">
        <f>SUM(B10:B12)</f>
        <v>214</v>
      </c>
      <c r="N6">
        <f>SUM(C10:C12)</f>
        <v>293</v>
      </c>
      <c r="O6">
        <f>SUM(D10:D12)</f>
        <v>340</v>
      </c>
      <c r="P6">
        <f>SUM(E10:E12)</f>
        <v>502</v>
      </c>
      <c r="Q6" s="13">
        <f>P6/O6-1</f>
        <v>0.4764705882352942</v>
      </c>
      <c r="R6" s="2" t="s">
        <v>33</v>
      </c>
      <c r="X6" t="s">
        <v>7</v>
      </c>
      <c r="Y6" s="4">
        <f t="shared" ref="Y6:Y15" si="1">B6+Y5</f>
        <v>216</v>
      </c>
      <c r="Z6" s="4">
        <f t="shared" ref="Z6:Z15" si="2">C6+Z5</f>
        <v>229</v>
      </c>
      <c r="AA6" s="4">
        <f>D6+AA5</f>
        <v>246</v>
      </c>
      <c r="AB6" s="4">
        <f>E6+AB5</f>
        <v>498</v>
      </c>
    </row>
    <row r="7" spans="1:28" x14ac:dyDescent="0.25">
      <c r="A7" t="s">
        <v>8</v>
      </c>
      <c r="B7" s="22">
        <v>135</v>
      </c>
      <c r="C7" s="22">
        <v>214</v>
      </c>
      <c r="D7" s="22">
        <v>103</v>
      </c>
      <c r="E7" s="22">
        <v>298</v>
      </c>
      <c r="F7" s="6"/>
      <c r="G7" s="6">
        <f t="shared" si="0"/>
        <v>0.58518518518518525</v>
      </c>
      <c r="H7" s="6">
        <f t="shared" si="0"/>
        <v>-0.51869158878504673</v>
      </c>
      <c r="I7" s="6">
        <f t="shared" si="0"/>
        <v>1.8932038834951457</v>
      </c>
      <c r="L7" t="s">
        <v>23</v>
      </c>
      <c r="M7">
        <f>SUM(B13:B15)</f>
        <v>182</v>
      </c>
      <c r="N7">
        <f>SUM(C13:C15)</f>
        <v>181</v>
      </c>
      <c r="O7">
        <f>SUM(D13:D15)</f>
        <v>252</v>
      </c>
      <c r="P7">
        <f>SUM(E13:E15)</f>
        <v>500</v>
      </c>
      <c r="Q7" s="13">
        <f>P7/O7-1</f>
        <v>0.98412698412698418</v>
      </c>
      <c r="R7" s="2" t="s">
        <v>34</v>
      </c>
      <c r="X7" t="s">
        <v>8</v>
      </c>
      <c r="Y7" s="4">
        <f t="shared" si="1"/>
        <v>351</v>
      </c>
      <c r="Z7" s="4">
        <f t="shared" si="2"/>
        <v>443</v>
      </c>
      <c r="AA7" s="4">
        <f>D7+AA6</f>
        <v>349</v>
      </c>
      <c r="AB7" s="4">
        <f>E7+AB6</f>
        <v>796</v>
      </c>
    </row>
    <row r="8" spans="1:28" x14ac:dyDescent="0.25">
      <c r="A8" t="s">
        <v>9</v>
      </c>
      <c r="B8" s="22">
        <v>136</v>
      </c>
      <c r="C8" s="22">
        <v>170</v>
      </c>
      <c r="D8" s="22">
        <v>163</v>
      </c>
      <c r="E8" s="22">
        <v>271</v>
      </c>
      <c r="G8" s="6">
        <f t="shared" ref="G8:G16" si="3">C8/B8-1</f>
        <v>0.25</v>
      </c>
      <c r="H8" s="6">
        <f t="shared" ref="H8:I16" si="4">D8/C8-1</f>
        <v>-4.1176470588235259E-2</v>
      </c>
      <c r="I8" s="6">
        <f t="shared" si="0"/>
        <v>0.66257668711656437</v>
      </c>
      <c r="L8" s="1" t="s">
        <v>0</v>
      </c>
      <c r="M8" s="1">
        <f>SUM(M4:M7)</f>
        <v>1060</v>
      </c>
      <c r="N8" s="1">
        <f>SUM(N4:N7)</f>
        <v>1268</v>
      </c>
      <c r="O8" s="1">
        <f>SUM(O4:O7)</f>
        <v>1342</v>
      </c>
      <c r="P8" s="1">
        <f>SUM(P4:P7)</f>
        <v>2361</v>
      </c>
      <c r="Q8"/>
      <c r="R8"/>
      <c r="X8" t="s">
        <v>9</v>
      </c>
      <c r="Y8" s="4">
        <f t="shared" si="1"/>
        <v>487</v>
      </c>
      <c r="Z8" s="4">
        <f t="shared" si="2"/>
        <v>613</v>
      </c>
      <c r="AA8" s="4">
        <f>D8+AA7</f>
        <v>512</v>
      </c>
      <c r="AB8" s="4">
        <f>E8+AB7</f>
        <v>1067</v>
      </c>
    </row>
    <row r="9" spans="1:28" x14ac:dyDescent="0.25">
      <c r="A9" t="s">
        <v>10</v>
      </c>
      <c r="B9" s="22">
        <v>177</v>
      </c>
      <c r="C9" s="22">
        <v>181</v>
      </c>
      <c r="D9" s="22">
        <v>238</v>
      </c>
      <c r="E9" s="22">
        <v>292</v>
      </c>
      <c r="G9" s="6">
        <f t="shared" si="3"/>
        <v>2.2598870056497189E-2</v>
      </c>
      <c r="H9" s="6">
        <f t="shared" si="4"/>
        <v>0.31491712707182318</v>
      </c>
      <c r="I9" s="6">
        <f t="shared" si="0"/>
        <v>0.22689075630252109</v>
      </c>
      <c r="X9" t="s">
        <v>10</v>
      </c>
      <c r="Y9" s="4">
        <f t="shared" si="1"/>
        <v>664</v>
      </c>
      <c r="Z9" s="4">
        <f t="shared" si="2"/>
        <v>794</v>
      </c>
      <c r="AA9" s="4">
        <f>D9+AA8</f>
        <v>750</v>
      </c>
      <c r="AB9" s="4">
        <f>E9+AB8</f>
        <v>1359</v>
      </c>
    </row>
    <row r="10" spans="1:28" x14ac:dyDescent="0.25">
      <c r="A10" t="s">
        <v>11</v>
      </c>
      <c r="B10" s="22">
        <v>90</v>
      </c>
      <c r="C10" s="22">
        <v>139</v>
      </c>
      <c r="D10" s="22">
        <v>183</v>
      </c>
      <c r="E10" s="22">
        <v>218</v>
      </c>
      <c r="G10" s="6">
        <f t="shared" si="3"/>
        <v>0.54444444444444451</v>
      </c>
      <c r="H10" s="6">
        <f t="shared" si="4"/>
        <v>0.31654676258992809</v>
      </c>
      <c r="I10" s="6">
        <f t="shared" si="0"/>
        <v>0.19125683060109289</v>
      </c>
      <c r="X10" t="s">
        <v>11</v>
      </c>
      <c r="Y10" s="4">
        <f t="shared" si="1"/>
        <v>754</v>
      </c>
      <c r="Z10" s="4">
        <f t="shared" si="2"/>
        <v>933</v>
      </c>
      <c r="AA10" s="4">
        <f>D10+AA9</f>
        <v>933</v>
      </c>
      <c r="AB10" s="16">
        <f>E10+AB9</f>
        <v>1577</v>
      </c>
    </row>
    <row r="11" spans="1:28" x14ac:dyDescent="0.25">
      <c r="A11" t="s">
        <v>12</v>
      </c>
      <c r="B11" s="22">
        <v>72</v>
      </c>
      <c r="C11" s="22">
        <v>120</v>
      </c>
      <c r="D11" s="22">
        <v>97</v>
      </c>
      <c r="E11" s="22">
        <v>172</v>
      </c>
      <c r="G11" s="6">
        <v>0.71</v>
      </c>
      <c r="H11" s="6">
        <f t="shared" si="4"/>
        <v>-0.19166666666666665</v>
      </c>
      <c r="I11" s="6">
        <f t="shared" si="0"/>
        <v>0.77319587628865971</v>
      </c>
      <c r="X11" t="s">
        <v>12</v>
      </c>
      <c r="Y11" s="4">
        <f t="shared" si="1"/>
        <v>826</v>
      </c>
      <c r="Z11" s="4">
        <f t="shared" si="2"/>
        <v>1053</v>
      </c>
      <c r="AA11" s="4">
        <f>D11+AA10</f>
        <v>1030</v>
      </c>
      <c r="AB11" s="17">
        <f>E11+AB10</f>
        <v>1749</v>
      </c>
    </row>
    <row r="12" spans="1:28" x14ac:dyDescent="0.25">
      <c r="A12" t="s">
        <v>13</v>
      </c>
      <c r="B12" s="22">
        <v>52</v>
      </c>
      <c r="C12" s="22">
        <v>34</v>
      </c>
      <c r="D12" s="22">
        <v>60</v>
      </c>
      <c r="E12" s="22">
        <v>112</v>
      </c>
      <c r="G12" s="6">
        <f t="shared" si="3"/>
        <v>-0.34615384615384615</v>
      </c>
      <c r="H12" s="6">
        <f t="shared" si="4"/>
        <v>0.76470588235294112</v>
      </c>
      <c r="I12" s="6">
        <f t="shared" si="0"/>
        <v>0.8666666666666667</v>
      </c>
      <c r="X12" t="s">
        <v>13</v>
      </c>
      <c r="Y12" s="4">
        <f t="shared" si="1"/>
        <v>878</v>
      </c>
      <c r="Z12" s="4">
        <f t="shared" si="2"/>
        <v>1087</v>
      </c>
      <c r="AA12" s="4">
        <f>D12+AA11</f>
        <v>1090</v>
      </c>
      <c r="AB12" s="18">
        <f>E12+AB11</f>
        <v>1861</v>
      </c>
    </row>
    <row r="13" spans="1:28" x14ac:dyDescent="0.25">
      <c r="A13" t="s">
        <v>14</v>
      </c>
      <c r="B13" s="22">
        <v>54</v>
      </c>
      <c r="C13" s="22">
        <v>63</v>
      </c>
      <c r="D13" s="22">
        <v>76</v>
      </c>
      <c r="E13" s="22">
        <v>125</v>
      </c>
      <c r="G13" s="6">
        <f t="shared" si="3"/>
        <v>0.16666666666666674</v>
      </c>
      <c r="H13" s="6">
        <f t="shared" si="4"/>
        <v>0.20634920634920628</v>
      </c>
      <c r="I13" s="6">
        <f t="shared" si="0"/>
        <v>0.64473684210526305</v>
      </c>
      <c r="X13" t="s">
        <v>14</v>
      </c>
      <c r="Y13" s="4">
        <f t="shared" si="1"/>
        <v>932</v>
      </c>
      <c r="Z13" s="4">
        <f t="shared" si="2"/>
        <v>1150</v>
      </c>
      <c r="AA13" s="4">
        <f>D13+AA12</f>
        <v>1166</v>
      </c>
      <c r="AB13" s="20">
        <f>E13+AB12</f>
        <v>1986</v>
      </c>
    </row>
    <row r="14" spans="1:28" x14ac:dyDescent="0.25">
      <c r="A14" t="s">
        <v>15</v>
      </c>
      <c r="B14" s="22">
        <v>39</v>
      </c>
      <c r="C14" s="22">
        <v>48</v>
      </c>
      <c r="D14" s="22">
        <v>87</v>
      </c>
      <c r="E14" s="22">
        <v>158</v>
      </c>
      <c r="G14" s="6">
        <f t="shared" si="3"/>
        <v>0.23076923076923084</v>
      </c>
      <c r="H14" s="6">
        <f t="shared" si="4"/>
        <v>0.8125</v>
      </c>
      <c r="I14" s="6">
        <f t="shared" si="0"/>
        <v>0.81609195402298851</v>
      </c>
      <c r="X14" t="s">
        <v>15</v>
      </c>
      <c r="Y14" s="4">
        <f t="shared" si="1"/>
        <v>971</v>
      </c>
      <c r="Z14" s="4">
        <f t="shared" si="2"/>
        <v>1198</v>
      </c>
      <c r="AA14" s="4">
        <f>D14+AA13</f>
        <v>1253</v>
      </c>
      <c r="AB14" s="21">
        <f>E14+AB13</f>
        <v>2144</v>
      </c>
    </row>
    <row r="15" spans="1:28" x14ac:dyDescent="0.25">
      <c r="A15" t="s">
        <v>16</v>
      </c>
      <c r="B15" s="22">
        <v>89</v>
      </c>
      <c r="C15" s="22">
        <v>70</v>
      </c>
      <c r="D15" s="22">
        <v>89</v>
      </c>
      <c r="E15" s="22">
        <v>217</v>
      </c>
      <c r="G15" s="6">
        <f t="shared" si="3"/>
        <v>-0.2134831460674157</v>
      </c>
      <c r="H15" s="6">
        <f t="shared" si="4"/>
        <v>0.27142857142857135</v>
      </c>
      <c r="I15" s="6">
        <f t="shared" si="0"/>
        <v>1.4382022471910112</v>
      </c>
      <c r="X15" t="s">
        <v>16</v>
      </c>
      <c r="Y15" s="4">
        <f t="shared" si="1"/>
        <v>1060</v>
      </c>
      <c r="Z15" s="4">
        <f t="shared" si="2"/>
        <v>1268</v>
      </c>
      <c r="AA15" s="4">
        <f>D15+AA14</f>
        <v>1342</v>
      </c>
      <c r="AB15" s="22">
        <f>E15+AB14</f>
        <v>2361</v>
      </c>
    </row>
    <row r="16" spans="1:28" x14ac:dyDescent="0.25">
      <c r="A16" s="1" t="s">
        <v>0</v>
      </c>
      <c r="B16" s="3">
        <f>SUM(B4:B15)</f>
        <v>1060</v>
      </c>
      <c r="C16" s="3">
        <f>SUM(C4:C15)</f>
        <v>1268</v>
      </c>
      <c r="D16" s="3">
        <f>SUM(D4:D15)</f>
        <v>1342</v>
      </c>
      <c r="E16" s="3">
        <f>SUM(E4:E15)</f>
        <v>2361</v>
      </c>
      <c r="G16" s="7">
        <f t="shared" si="3"/>
        <v>0.19622641509433958</v>
      </c>
      <c r="H16" s="7">
        <f t="shared" si="4"/>
        <v>5.8359621451104182E-2</v>
      </c>
      <c r="I16" s="7">
        <f t="shared" si="4"/>
        <v>0.75931445603576742</v>
      </c>
      <c r="J16" s="2"/>
      <c r="K16" s="2"/>
    </row>
    <row r="18" spans="1:28" x14ac:dyDescent="0.25">
      <c r="M18" s="25"/>
      <c r="N18" s="25"/>
      <c r="O18" s="25"/>
      <c r="P18" s="25"/>
      <c r="Q18" s="25"/>
      <c r="R18" s="25"/>
      <c r="S18" s="25"/>
      <c r="T18" s="25"/>
      <c r="U18" s="25"/>
    </row>
    <row r="19" spans="1:28" x14ac:dyDescent="0.25">
      <c r="A19" s="1" t="s">
        <v>19</v>
      </c>
      <c r="B19" s="3">
        <v>2018</v>
      </c>
      <c r="C19" s="3">
        <v>2019</v>
      </c>
      <c r="D19" s="3">
        <v>2020</v>
      </c>
      <c r="E19" s="3">
        <v>2021</v>
      </c>
      <c r="G19" s="3">
        <v>2018</v>
      </c>
      <c r="H19" s="3">
        <v>2019</v>
      </c>
      <c r="I19" s="3">
        <v>2020</v>
      </c>
      <c r="J19" s="3">
        <v>2021</v>
      </c>
      <c r="K19" s="3"/>
      <c r="M19" s="3"/>
      <c r="N19" s="3">
        <v>2019</v>
      </c>
      <c r="O19" s="3">
        <v>2020</v>
      </c>
      <c r="P19" s="3">
        <v>2021</v>
      </c>
      <c r="Q19" s="3"/>
      <c r="R19" s="3"/>
      <c r="S19" s="3"/>
      <c r="T19" s="3"/>
      <c r="U19" s="3"/>
    </row>
    <row r="20" spans="1:28" x14ac:dyDescent="0.25">
      <c r="B20" s="5" t="s">
        <v>2</v>
      </c>
      <c r="C20" s="5" t="s">
        <v>2</v>
      </c>
      <c r="D20" s="5" t="s">
        <v>2</v>
      </c>
      <c r="E20" s="5" t="s">
        <v>2</v>
      </c>
      <c r="G20" s="25" t="s">
        <v>4</v>
      </c>
      <c r="H20" s="25"/>
      <c r="I20" s="25"/>
      <c r="J20" s="25"/>
      <c r="K20" s="23"/>
      <c r="M20" s="5"/>
      <c r="N20" s="5"/>
      <c r="O20" s="5"/>
      <c r="P20" s="5"/>
      <c r="Q20" s="3"/>
      <c r="R20" s="25"/>
      <c r="S20" s="25"/>
      <c r="T20" s="25"/>
      <c r="U20" s="25"/>
    </row>
    <row r="21" spans="1:28" x14ac:dyDescent="0.25">
      <c r="A21" s="2" t="s">
        <v>42</v>
      </c>
      <c r="B21" s="22">
        <v>32</v>
      </c>
      <c r="C21" s="22">
        <v>37</v>
      </c>
      <c r="D21" s="22">
        <v>35</v>
      </c>
      <c r="E21" s="22">
        <v>38</v>
      </c>
      <c r="G21" s="6">
        <f t="shared" ref="G21:G26" si="5">B21/$B$27</f>
        <v>3.0188679245283019E-2</v>
      </c>
      <c r="H21" s="6">
        <f t="shared" ref="H21:H26" si="6">C21/$C$27</f>
        <v>2.9179810725552049E-2</v>
      </c>
      <c r="I21" s="6">
        <f t="shared" ref="I21:I26" si="7">D21/$D$27</f>
        <v>2.608047690014903E-2</v>
      </c>
      <c r="J21" s="6">
        <f t="shared" ref="J21:J26" si="8">E21/$E$27</f>
        <v>1.6094875052943668E-2</v>
      </c>
      <c r="K21" s="6"/>
      <c r="N21" s="6">
        <f>C21/B21-1</f>
        <v>0.15625</v>
      </c>
      <c r="O21" s="6">
        <f t="shared" ref="O21:O26" si="9">D21/C21-1</f>
        <v>-5.4054054054054057E-2</v>
      </c>
      <c r="P21" s="6">
        <f t="shared" ref="P21:P26" si="10">E21/D21-1</f>
        <v>8.5714285714285632E-2</v>
      </c>
    </row>
    <row r="22" spans="1:28" x14ac:dyDescent="0.25">
      <c r="A22" t="s">
        <v>28</v>
      </c>
      <c r="B22" s="22">
        <v>193</v>
      </c>
      <c r="C22" s="22">
        <v>190</v>
      </c>
      <c r="D22" s="22">
        <v>189</v>
      </c>
      <c r="E22" s="22">
        <v>310</v>
      </c>
      <c r="G22" s="6">
        <f t="shared" si="5"/>
        <v>0.18207547169811319</v>
      </c>
      <c r="H22" s="6">
        <f t="shared" si="6"/>
        <v>0.14984227129337541</v>
      </c>
      <c r="I22" s="6">
        <f t="shared" si="7"/>
        <v>0.14083457526080476</v>
      </c>
      <c r="J22" s="6">
        <f t="shared" si="8"/>
        <v>0.13130029648454045</v>
      </c>
      <c r="K22" s="6"/>
      <c r="N22" s="6">
        <f t="shared" ref="N22:N26" si="11">C22/B22-1</f>
        <v>-1.5544041450777257E-2</v>
      </c>
      <c r="O22" s="6">
        <f t="shared" si="9"/>
        <v>-5.2631578947368585E-3</v>
      </c>
      <c r="P22" s="6">
        <f t="shared" si="10"/>
        <v>0.64021164021164023</v>
      </c>
      <c r="R22" s="6"/>
      <c r="S22" s="6"/>
      <c r="T22" s="6"/>
      <c r="U22" s="12"/>
    </row>
    <row r="23" spans="1:28" x14ac:dyDescent="0.25">
      <c r="A23" t="s">
        <v>29</v>
      </c>
      <c r="B23" s="22">
        <v>85</v>
      </c>
      <c r="C23" s="22">
        <v>101</v>
      </c>
      <c r="D23" s="22">
        <v>78</v>
      </c>
      <c r="E23" s="22">
        <v>159</v>
      </c>
      <c r="G23" s="6">
        <f t="shared" si="5"/>
        <v>8.0188679245283015E-2</v>
      </c>
      <c r="H23" s="6">
        <f t="shared" si="6"/>
        <v>7.9652996845425872E-2</v>
      </c>
      <c r="I23" s="6">
        <f t="shared" si="7"/>
        <v>5.8122205663189271E-2</v>
      </c>
      <c r="J23" s="6">
        <f t="shared" si="8"/>
        <v>6.734434561626429E-2</v>
      </c>
      <c r="K23" s="6"/>
      <c r="N23" s="6">
        <f t="shared" si="11"/>
        <v>0.18823529411764706</v>
      </c>
      <c r="O23" s="6">
        <f t="shared" si="9"/>
        <v>-0.2277227722772277</v>
      </c>
      <c r="P23" s="6">
        <f t="shared" si="10"/>
        <v>1.0384615384615383</v>
      </c>
      <c r="R23" s="6"/>
      <c r="S23" s="6"/>
      <c r="T23" s="6"/>
      <c r="U23" s="12"/>
    </row>
    <row r="24" spans="1:28" x14ac:dyDescent="0.25">
      <c r="A24" t="s">
        <v>31</v>
      </c>
      <c r="B24" s="22">
        <v>204</v>
      </c>
      <c r="C24" s="22">
        <v>234</v>
      </c>
      <c r="D24" s="22">
        <v>222</v>
      </c>
      <c r="E24" s="22">
        <v>348</v>
      </c>
      <c r="G24" s="6">
        <f t="shared" si="5"/>
        <v>0.19245283018867926</v>
      </c>
      <c r="H24" s="6">
        <f t="shared" si="6"/>
        <v>0.18454258675078863</v>
      </c>
      <c r="I24" s="6">
        <f t="shared" si="7"/>
        <v>0.16542473919523099</v>
      </c>
      <c r="J24" s="6">
        <f t="shared" si="8"/>
        <v>0.1473951715374841</v>
      </c>
      <c r="K24" s="6"/>
      <c r="N24" s="6">
        <f t="shared" si="11"/>
        <v>0.14705882352941169</v>
      </c>
      <c r="O24" s="6">
        <f t="shared" si="9"/>
        <v>-5.1282051282051322E-2</v>
      </c>
      <c r="P24" s="6">
        <f t="shared" si="10"/>
        <v>0.56756756756756754</v>
      </c>
      <c r="R24" s="6"/>
      <c r="S24" s="6"/>
      <c r="T24" s="6"/>
      <c r="U24" s="12"/>
    </row>
    <row r="25" spans="1:28" x14ac:dyDescent="0.25">
      <c r="A25" t="s">
        <v>32</v>
      </c>
      <c r="B25" s="22">
        <v>374</v>
      </c>
      <c r="C25" s="22">
        <v>423</v>
      </c>
      <c r="D25" s="22">
        <v>525</v>
      </c>
      <c r="E25" s="22">
        <v>979</v>
      </c>
      <c r="G25" s="6">
        <f t="shared" si="5"/>
        <v>0.35283018867924526</v>
      </c>
      <c r="H25" s="6">
        <f t="shared" si="6"/>
        <v>0.33359621451104099</v>
      </c>
      <c r="I25" s="6">
        <f t="shared" si="7"/>
        <v>0.39120715350223545</v>
      </c>
      <c r="J25" s="6">
        <f t="shared" si="8"/>
        <v>0.41465480728504872</v>
      </c>
      <c r="K25" s="6"/>
      <c r="N25" s="6">
        <f t="shared" si="11"/>
        <v>0.13101604278074874</v>
      </c>
      <c r="O25" s="6">
        <f t="shared" si="9"/>
        <v>0.24113475177304955</v>
      </c>
      <c r="P25" s="6">
        <f t="shared" si="10"/>
        <v>0.86476190476190484</v>
      </c>
      <c r="R25" s="6"/>
      <c r="S25" s="6"/>
      <c r="T25" s="6"/>
      <c r="U25" s="12"/>
    </row>
    <row r="26" spans="1:28" x14ac:dyDescent="0.25">
      <c r="A26" t="s">
        <v>30</v>
      </c>
      <c r="B26" s="22">
        <v>172</v>
      </c>
      <c r="C26" s="22">
        <v>283</v>
      </c>
      <c r="D26" s="22">
        <v>293</v>
      </c>
      <c r="E26" s="22">
        <v>527</v>
      </c>
      <c r="G26" s="6">
        <f t="shared" si="5"/>
        <v>0.16226415094339622</v>
      </c>
      <c r="H26" s="6">
        <f t="shared" si="6"/>
        <v>0.22318611987381703</v>
      </c>
      <c r="I26" s="6">
        <f t="shared" si="7"/>
        <v>0.21833084947839046</v>
      </c>
      <c r="J26" s="6">
        <f t="shared" si="8"/>
        <v>0.22321050402371875</v>
      </c>
      <c r="K26" s="6"/>
      <c r="N26" s="6">
        <f t="shared" si="11"/>
        <v>0.64534883720930236</v>
      </c>
      <c r="O26" s="6">
        <f t="shared" si="9"/>
        <v>3.5335689045936425E-2</v>
      </c>
      <c r="P26" s="6">
        <f t="shared" si="10"/>
        <v>0.79863481228668931</v>
      </c>
      <c r="R26" s="6"/>
      <c r="S26" s="6"/>
      <c r="T26" s="6"/>
      <c r="U26" s="12"/>
    </row>
    <row r="27" spans="1:28" x14ac:dyDescent="0.25">
      <c r="A27" s="1" t="s">
        <v>0</v>
      </c>
      <c r="B27" s="3">
        <f>SUM(B21:B26)</f>
        <v>1060</v>
      </c>
      <c r="C27" s="3">
        <f>SUM(C21:C26)</f>
        <v>1268</v>
      </c>
      <c r="D27" s="3">
        <f>SUM(D21:D26)</f>
        <v>1342</v>
      </c>
      <c r="E27" s="3">
        <f>SUM(E21:E26)</f>
        <v>2361</v>
      </c>
      <c r="M27" s="3"/>
      <c r="N27" s="3"/>
      <c r="O27" s="3"/>
      <c r="P27" s="3"/>
    </row>
    <row r="28" spans="1:28" x14ac:dyDescent="0.25">
      <c r="A28" s="1"/>
      <c r="B28" s="3"/>
      <c r="C28" s="3"/>
      <c r="D28" s="3"/>
      <c r="E28" s="3"/>
      <c r="M28" s="3"/>
      <c r="N28" s="3"/>
      <c r="O28" s="3"/>
      <c r="P28" s="3"/>
    </row>
    <row r="29" spans="1:28" ht="23.25" x14ac:dyDescent="0.35">
      <c r="A29" s="11" t="s">
        <v>25</v>
      </c>
    </row>
    <row r="30" spans="1:28" x14ac:dyDescent="0.25">
      <c r="A30" t="s">
        <v>18</v>
      </c>
      <c r="B30" s="3">
        <v>2018</v>
      </c>
      <c r="C30" s="3">
        <v>2019</v>
      </c>
      <c r="D30" s="3">
        <v>2020</v>
      </c>
      <c r="E30" s="3">
        <v>2021</v>
      </c>
      <c r="G30" s="3">
        <v>2019</v>
      </c>
      <c r="H30" s="3">
        <v>2020</v>
      </c>
      <c r="I30" s="3">
        <v>2021</v>
      </c>
      <c r="L30" s="1" t="s">
        <v>18</v>
      </c>
      <c r="M30" s="1">
        <v>2018</v>
      </c>
      <c r="N30" s="1">
        <v>2019</v>
      </c>
      <c r="O30" s="1">
        <v>2020</v>
      </c>
      <c r="P30" s="1">
        <v>2021</v>
      </c>
      <c r="Q30"/>
      <c r="R30"/>
      <c r="X30" s="1" t="s">
        <v>26</v>
      </c>
      <c r="Y30" s="3">
        <v>2018</v>
      </c>
      <c r="Z30" s="3">
        <v>2019</v>
      </c>
      <c r="AA30" s="3">
        <v>2020</v>
      </c>
      <c r="AB30" s="3">
        <v>2021</v>
      </c>
    </row>
    <row r="31" spans="1:28" x14ac:dyDescent="0.25">
      <c r="B31" s="8" t="s">
        <v>2</v>
      </c>
      <c r="C31" s="8" t="s">
        <v>2</v>
      </c>
      <c r="D31" s="8" t="s">
        <v>2</v>
      </c>
      <c r="E31" s="8" t="s">
        <v>2</v>
      </c>
      <c r="G31" s="26" t="s">
        <v>3</v>
      </c>
      <c r="H31" s="26"/>
      <c r="I31" s="26"/>
      <c r="L31"/>
      <c r="M31"/>
      <c r="N31"/>
      <c r="O31"/>
      <c r="P31"/>
      <c r="Q31"/>
      <c r="R31"/>
      <c r="X31" s="1"/>
      <c r="Y31" s="3" t="s">
        <v>2</v>
      </c>
      <c r="Z31" s="3" t="s">
        <v>2</v>
      </c>
      <c r="AA31" s="3" t="s">
        <v>2</v>
      </c>
      <c r="AB31" s="3" t="s">
        <v>2</v>
      </c>
    </row>
    <row r="32" spans="1:28" x14ac:dyDescent="0.25">
      <c r="A32" t="s">
        <v>5</v>
      </c>
      <c r="B32" s="22">
        <v>8</v>
      </c>
      <c r="C32" s="22">
        <v>19</v>
      </c>
      <c r="D32" s="22">
        <v>18</v>
      </c>
      <c r="E32" s="22">
        <v>22</v>
      </c>
      <c r="G32" s="9">
        <f t="shared" ref="G32:I43" si="12">C32/B32-1</f>
        <v>1.375</v>
      </c>
      <c r="H32" s="9">
        <f t="shared" si="12"/>
        <v>-5.2631578947368474E-2</v>
      </c>
      <c r="I32" s="9">
        <f t="shared" si="12"/>
        <v>0.22222222222222232</v>
      </c>
      <c r="L32" t="s">
        <v>20</v>
      </c>
      <c r="M32">
        <f>SUM(B32:B34)</f>
        <v>53</v>
      </c>
      <c r="N32">
        <f>SUM(C32:C34)</f>
        <v>81</v>
      </c>
      <c r="O32">
        <f>SUM(D32:D34)</f>
        <v>79</v>
      </c>
      <c r="P32">
        <f>SUM(E32:E34)</f>
        <v>133</v>
      </c>
      <c r="Q32" s="13">
        <f>P32/O32-1</f>
        <v>0.68354430379746844</v>
      </c>
      <c r="R32" s="2" t="s">
        <v>24</v>
      </c>
      <c r="X32" t="s">
        <v>5</v>
      </c>
      <c r="Y32" s="4">
        <f>B32</f>
        <v>8</v>
      </c>
      <c r="Z32" s="4">
        <f>C32</f>
        <v>19</v>
      </c>
      <c r="AA32" s="4">
        <f>D32</f>
        <v>18</v>
      </c>
      <c r="AB32" s="4">
        <f>E32</f>
        <v>22</v>
      </c>
    </row>
    <row r="33" spans="1:28" x14ac:dyDescent="0.25">
      <c r="A33" t="s">
        <v>6</v>
      </c>
      <c r="B33" s="22">
        <v>14</v>
      </c>
      <c r="C33" s="22">
        <v>27</v>
      </c>
      <c r="D33" s="22">
        <v>36</v>
      </c>
      <c r="E33" s="22">
        <v>40</v>
      </c>
      <c r="G33" s="9">
        <f t="shared" si="12"/>
        <v>0.9285714285714286</v>
      </c>
      <c r="H33" s="9">
        <f t="shared" si="12"/>
        <v>0.33333333333333326</v>
      </c>
      <c r="I33" s="9">
        <f t="shared" si="12"/>
        <v>0.11111111111111116</v>
      </c>
      <c r="L33" t="s">
        <v>21</v>
      </c>
      <c r="M33">
        <f>SUM(B35:B37)</f>
        <v>170</v>
      </c>
      <c r="N33">
        <f>SUM(C35:C37)</f>
        <v>201</v>
      </c>
      <c r="O33">
        <f>SUM(D35:D37)</f>
        <v>181</v>
      </c>
      <c r="P33">
        <f>SUM(E35:E37)</f>
        <v>341</v>
      </c>
      <c r="Q33" s="13">
        <f>P33/O33-1</f>
        <v>0.88397790055248615</v>
      </c>
      <c r="R33" s="2" t="s">
        <v>27</v>
      </c>
      <c r="X33" t="s">
        <v>6</v>
      </c>
      <c r="Y33" s="4">
        <f>B33+Y32</f>
        <v>22</v>
      </c>
      <c r="Z33" s="4">
        <f>C33+Z32</f>
        <v>46</v>
      </c>
      <c r="AA33" s="4">
        <f t="shared" ref="AA33:AA43" si="13">D33+AA32</f>
        <v>54</v>
      </c>
      <c r="AB33" s="4">
        <f t="shared" ref="AB33:AB43" si="14">E33+AB32</f>
        <v>62</v>
      </c>
    </row>
    <row r="34" spans="1:28" x14ac:dyDescent="0.25">
      <c r="A34" t="s">
        <v>7</v>
      </c>
      <c r="B34" s="22">
        <v>31</v>
      </c>
      <c r="C34" s="22">
        <v>35</v>
      </c>
      <c r="D34" s="22">
        <v>25</v>
      </c>
      <c r="E34" s="22">
        <v>71</v>
      </c>
      <c r="G34" s="9">
        <f t="shared" si="12"/>
        <v>0.12903225806451624</v>
      </c>
      <c r="H34" s="9">
        <f t="shared" si="12"/>
        <v>-0.2857142857142857</v>
      </c>
      <c r="I34" s="9">
        <f t="shared" si="12"/>
        <v>1.8399999999999999</v>
      </c>
      <c r="L34" t="s">
        <v>22</v>
      </c>
      <c r="M34">
        <f>SUM(B38:B40)</f>
        <v>84</v>
      </c>
      <c r="N34">
        <f>SUM(C38:C40)</f>
        <v>109</v>
      </c>
      <c r="O34">
        <f>SUM(D38:D40)</f>
        <v>139</v>
      </c>
      <c r="P34">
        <f>SUM(E38:E40)</f>
        <v>189</v>
      </c>
      <c r="Q34" s="13">
        <f>P34/O34-1</f>
        <v>0.35971223021582732</v>
      </c>
      <c r="R34" s="2" t="s">
        <v>33</v>
      </c>
      <c r="X34" t="s">
        <v>7</v>
      </c>
      <c r="Y34" s="4">
        <f t="shared" ref="Y34:Y43" si="15">B34+Y33</f>
        <v>53</v>
      </c>
      <c r="Z34" s="4">
        <f t="shared" ref="Z34:Z43" si="16">C34+Z33</f>
        <v>81</v>
      </c>
      <c r="AA34" s="4">
        <f t="shared" si="13"/>
        <v>79</v>
      </c>
      <c r="AB34" s="4">
        <f t="shared" si="14"/>
        <v>133</v>
      </c>
    </row>
    <row r="35" spans="1:28" x14ac:dyDescent="0.25">
      <c r="A35" t="s">
        <v>8</v>
      </c>
      <c r="B35" s="22">
        <v>44</v>
      </c>
      <c r="C35" s="22">
        <v>70</v>
      </c>
      <c r="D35" s="22">
        <v>45</v>
      </c>
      <c r="E35" s="22">
        <v>91</v>
      </c>
      <c r="G35" s="9">
        <f t="shared" si="12"/>
        <v>0.59090909090909083</v>
      </c>
      <c r="H35" s="9">
        <f t="shared" si="12"/>
        <v>-0.3571428571428571</v>
      </c>
      <c r="I35" s="9">
        <f t="shared" si="12"/>
        <v>1.0222222222222221</v>
      </c>
      <c r="L35" t="s">
        <v>23</v>
      </c>
      <c r="M35">
        <f>SUM(B41:B43)</f>
        <v>61</v>
      </c>
      <c r="N35">
        <f t="shared" ref="N35:O35" si="17">SUM(C41:C43)</f>
        <v>57</v>
      </c>
      <c r="O35">
        <f t="shared" si="17"/>
        <v>86</v>
      </c>
      <c r="P35">
        <f>SUM(E41:E43)</f>
        <v>103</v>
      </c>
      <c r="Q35" s="13">
        <f>P35/O35-1</f>
        <v>0.19767441860465107</v>
      </c>
      <c r="R35" s="2" t="s">
        <v>34</v>
      </c>
      <c r="X35" t="s">
        <v>8</v>
      </c>
      <c r="Y35" s="4">
        <f t="shared" si="15"/>
        <v>97</v>
      </c>
      <c r="Z35" s="4">
        <f t="shared" si="16"/>
        <v>151</v>
      </c>
      <c r="AA35" s="4">
        <f t="shared" si="13"/>
        <v>124</v>
      </c>
      <c r="AB35" s="4">
        <f t="shared" si="14"/>
        <v>224</v>
      </c>
    </row>
    <row r="36" spans="1:28" x14ac:dyDescent="0.25">
      <c r="A36" t="s">
        <v>9</v>
      </c>
      <c r="B36" s="22">
        <v>53</v>
      </c>
      <c r="C36" s="22">
        <v>54</v>
      </c>
      <c r="D36" s="22">
        <v>54</v>
      </c>
      <c r="E36" s="22">
        <v>106</v>
      </c>
      <c r="G36" s="9">
        <f t="shared" ref="G36:G44" si="18">C36/B36-1</f>
        <v>1.8867924528301883E-2</v>
      </c>
      <c r="H36" s="9">
        <f t="shared" ref="H36:H44" si="19">D36/C36-1</f>
        <v>0</v>
      </c>
      <c r="I36" s="9">
        <f t="shared" si="12"/>
        <v>0.96296296296296302</v>
      </c>
      <c r="L36" s="1" t="s">
        <v>0</v>
      </c>
      <c r="M36" s="1">
        <f>SUM(M32:M35)</f>
        <v>368</v>
      </c>
      <c r="N36" s="1">
        <f>SUM(N32:N35)</f>
        <v>448</v>
      </c>
      <c r="O36" s="1">
        <f>SUM(O32:O35)</f>
        <v>485</v>
      </c>
      <c r="P36" s="1">
        <f>SUM(P32:P35)</f>
        <v>766</v>
      </c>
      <c r="Q36"/>
      <c r="R36"/>
      <c r="X36" t="s">
        <v>9</v>
      </c>
      <c r="Y36" s="4">
        <f t="shared" si="15"/>
        <v>150</v>
      </c>
      <c r="Z36" s="4">
        <f t="shared" si="16"/>
        <v>205</v>
      </c>
      <c r="AA36" s="4">
        <f t="shared" si="13"/>
        <v>178</v>
      </c>
      <c r="AB36" s="4">
        <f t="shared" si="14"/>
        <v>330</v>
      </c>
    </row>
    <row r="37" spans="1:28" x14ac:dyDescent="0.25">
      <c r="A37" t="s">
        <v>10</v>
      </c>
      <c r="B37" s="22">
        <v>73</v>
      </c>
      <c r="C37" s="22">
        <v>77</v>
      </c>
      <c r="D37" s="22">
        <v>82</v>
      </c>
      <c r="E37" s="22">
        <v>144</v>
      </c>
      <c r="G37" s="9">
        <f t="shared" si="18"/>
        <v>5.4794520547945202E-2</v>
      </c>
      <c r="H37" s="9">
        <f t="shared" si="19"/>
        <v>6.4935064935064846E-2</v>
      </c>
      <c r="I37" s="9">
        <f t="shared" si="12"/>
        <v>0.75609756097560976</v>
      </c>
      <c r="X37" t="s">
        <v>10</v>
      </c>
      <c r="Y37" s="4">
        <f t="shared" si="15"/>
        <v>223</v>
      </c>
      <c r="Z37" s="4">
        <f t="shared" si="16"/>
        <v>282</v>
      </c>
      <c r="AA37" s="4">
        <f t="shared" si="13"/>
        <v>260</v>
      </c>
      <c r="AB37" s="4">
        <f t="shared" si="14"/>
        <v>474</v>
      </c>
    </row>
    <row r="38" spans="1:28" x14ac:dyDescent="0.25">
      <c r="A38" t="s">
        <v>11</v>
      </c>
      <c r="B38" s="22">
        <v>36</v>
      </c>
      <c r="C38" s="22">
        <v>50</v>
      </c>
      <c r="D38" s="22">
        <v>78</v>
      </c>
      <c r="E38" s="22">
        <v>75</v>
      </c>
      <c r="G38" s="9">
        <f t="shared" si="18"/>
        <v>0.38888888888888884</v>
      </c>
      <c r="H38" s="9">
        <f t="shared" si="19"/>
        <v>0.56000000000000005</v>
      </c>
      <c r="I38" s="9">
        <f t="shared" si="12"/>
        <v>-3.8461538461538436E-2</v>
      </c>
      <c r="X38" t="s">
        <v>11</v>
      </c>
      <c r="Y38" s="4">
        <f t="shared" si="15"/>
        <v>259</v>
      </c>
      <c r="Z38" s="4">
        <f t="shared" si="16"/>
        <v>332</v>
      </c>
      <c r="AA38" s="4">
        <f t="shared" si="13"/>
        <v>338</v>
      </c>
      <c r="AB38" s="16">
        <f t="shared" si="14"/>
        <v>549</v>
      </c>
    </row>
    <row r="39" spans="1:28" x14ac:dyDescent="0.25">
      <c r="A39" t="s">
        <v>12</v>
      </c>
      <c r="B39" s="22">
        <v>30</v>
      </c>
      <c r="C39" s="22">
        <v>36</v>
      </c>
      <c r="D39" s="22">
        <v>42</v>
      </c>
      <c r="E39" s="22">
        <v>64</v>
      </c>
      <c r="G39" s="9">
        <f t="shared" si="18"/>
        <v>0.19999999999999996</v>
      </c>
      <c r="H39" s="9">
        <f t="shared" si="19"/>
        <v>0.16666666666666674</v>
      </c>
      <c r="I39" s="9">
        <f t="shared" si="12"/>
        <v>0.52380952380952372</v>
      </c>
      <c r="X39" t="s">
        <v>12</v>
      </c>
      <c r="Y39" s="4">
        <f t="shared" si="15"/>
        <v>289</v>
      </c>
      <c r="Z39" s="4">
        <f t="shared" si="16"/>
        <v>368</v>
      </c>
      <c r="AA39" s="4">
        <f t="shared" si="13"/>
        <v>380</v>
      </c>
      <c r="AB39" s="17">
        <f t="shared" si="14"/>
        <v>613</v>
      </c>
    </row>
    <row r="40" spans="1:28" x14ac:dyDescent="0.25">
      <c r="A40" t="s">
        <v>13</v>
      </c>
      <c r="B40" s="22">
        <v>18</v>
      </c>
      <c r="C40" s="22">
        <v>23</v>
      </c>
      <c r="D40" s="22">
        <v>19</v>
      </c>
      <c r="E40" s="22">
        <v>50</v>
      </c>
      <c r="G40" s="9">
        <f t="shared" si="18"/>
        <v>0.27777777777777768</v>
      </c>
      <c r="H40" s="9">
        <f t="shared" si="19"/>
        <v>-0.17391304347826086</v>
      </c>
      <c r="I40" s="9">
        <f t="shared" si="12"/>
        <v>1.6315789473684212</v>
      </c>
      <c r="X40" t="s">
        <v>13</v>
      </c>
      <c r="Y40" s="4">
        <f t="shared" si="15"/>
        <v>307</v>
      </c>
      <c r="Z40" s="4">
        <f t="shared" si="16"/>
        <v>391</v>
      </c>
      <c r="AA40" s="4">
        <f t="shared" si="13"/>
        <v>399</v>
      </c>
      <c r="AB40" s="18">
        <f t="shared" si="14"/>
        <v>663</v>
      </c>
    </row>
    <row r="41" spans="1:28" x14ac:dyDescent="0.25">
      <c r="A41" t="s">
        <v>14</v>
      </c>
      <c r="B41" s="22">
        <v>28</v>
      </c>
      <c r="C41" s="22">
        <v>21</v>
      </c>
      <c r="D41" s="22">
        <v>20</v>
      </c>
      <c r="E41" s="22">
        <v>33</v>
      </c>
      <c r="G41" s="9">
        <f t="shared" si="18"/>
        <v>-0.25</v>
      </c>
      <c r="H41" s="9">
        <f t="shared" si="19"/>
        <v>-4.7619047619047672E-2</v>
      </c>
      <c r="I41" s="9">
        <f t="shared" si="12"/>
        <v>0.64999999999999991</v>
      </c>
      <c r="X41" t="s">
        <v>14</v>
      </c>
      <c r="Y41" s="4">
        <f t="shared" si="15"/>
        <v>335</v>
      </c>
      <c r="Z41" s="4">
        <f t="shared" si="16"/>
        <v>412</v>
      </c>
      <c r="AA41" s="4">
        <f t="shared" si="13"/>
        <v>419</v>
      </c>
      <c r="AB41" s="20">
        <f t="shared" si="14"/>
        <v>696</v>
      </c>
    </row>
    <row r="42" spans="1:28" x14ac:dyDescent="0.25">
      <c r="A42" t="s">
        <v>15</v>
      </c>
      <c r="B42" s="22">
        <v>21</v>
      </c>
      <c r="C42" s="22">
        <v>18</v>
      </c>
      <c r="D42" s="22">
        <v>39</v>
      </c>
      <c r="E42" s="22">
        <v>29</v>
      </c>
      <c r="G42" s="9">
        <f t="shared" si="18"/>
        <v>-0.1428571428571429</v>
      </c>
      <c r="H42" s="9">
        <f t="shared" si="19"/>
        <v>1.1666666666666665</v>
      </c>
      <c r="I42" s="9">
        <f t="shared" si="12"/>
        <v>-0.25641025641025639</v>
      </c>
      <c r="X42" t="s">
        <v>15</v>
      </c>
      <c r="Y42" s="4">
        <f t="shared" si="15"/>
        <v>356</v>
      </c>
      <c r="Z42" s="4">
        <f t="shared" si="16"/>
        <v>430</v>
      </c>
      <c r="AA42" s="4">
        <f t="shared" si="13"/>
        <v>458</v>
      </c>
      <c r="AB42" s="21">
        <f t="shared" si="14"/>
        <v>725</v>
      </c>
    </row>
    <row r="43" spans="1:28" x14ac:dyDescent="0.25">
      <c r="A43" t="s">
        <v>16</v>
      </c>
      <c r="B43" s="22">
        <v>12</v>
      </c>
      <c r="C43" s="22">
        <v>18</v>
      </c>
      <c r="D43" s="22">
        <v>27</v>
      </c>
      <c r="E43" s="22">
        <v>41</v>
      </c>
      <c r="G43" s="9">
        <f t="shared" si="18"/>
        <v>0.5</v>
      </c>
      <c r="H43" s="9">
        <f t="shared" si="19"/>
        <v>0.5</v>
      </c>
      <c r="I43" s="9">
        <f t="shared" si="12"/>
        <v>0.5185185185185186</v>
      </c>
      <c r="X43" t="s">
        <v>16</v>
      </c>
      <c r="Y43" s="4">
        <f t="shared" si="15"/>
        <v>368</v>
      </c>
      <c r="Z43" s="4">
        <f t="shared" si="16"/>
        <v>448</v>
      </c>
      <c r="AA43" s="4">
        <f t="shared" si="13"/>
        <v>485</v>
      </c>
      <c r="AB43" s="22">
        <f t="shared" si="14"/>
        <v>766</v>
      </c>
    </row>
    <row r="44" spans="1:28" x14ac:dyDescent="0.25">
      <c r="A44" s="1" t="s">
        <v>0</v>
      </c>
      <c r="B44" s="3">
        <f>SUM(B32:B43)</f>
        <v>368</v>
      </c>
      <c r="C44" s="3">
        <f t="shared" ref="C44:E44" si="20">SUM(C32:C43)</f>
        <v>448</v>
      </c>
      <c r="D44" s="3">
        <f t="shared" si="20"/>
        <v>485</v>
      </c>
      <c r="E44" s="3">
        <f t="shared" si="20"/>
        <v>766</v>
      </c>
      <c r="F44" s="3"/>
      <c r="G44" s="10">
        <f t="shared" si="18"/>
        <v>0.21739130434782616</v>
      </c>
      <c r="H44" s="10">
        <f>D44/C44-1</f>
        <v>8.2589285714285809E-2</v>
      </c>
      <c r="I44" s="10">
        <f>E44/D44-1</f>
        <v>0.57938144329896901</v>
      </c>
      <c r="N44" s="19"/>
    </row>
    <row r="47" spans="1:28" x14ac:dyDescent="0.25">
      <c r="A47" s="1" t="s">
        <v>18</v>
      </c>
    </row>
    <row r="48" spans="1:28" x14ac:dyDescent="0.25">
      <c r="A48" s="1"/>
      <c r="L48" s="22"/>
      <c r="M48" s="22"/>
      <c r="N48" s="22"/>
      <c r="O48" s="22"/>
      <c r="P48" s="22"/>
      <c r="Q48" s="22"/>
      <c r="R48" s="22"/>
      <c r="S48" s="22"/>
    </row>
    <row r="49" spans="1:19" x14ac:dyDescent="0.25">
      <c r="A49" s="1" t="s">
        <v>35</v>
      </c>
      <c r="B49" s="3">
        <v>2018</v>
      </c>
      <c r="C49" s="3">
        <v>2019</v>
      </c>
      <c r="D49" s="3">
        <v>2020</v>
      </c>
      <c r="E49" s="3">
        <v>2021</v>
      </c>
      <c r="G49" s="3">
        <v>2018</v>
      </c>
      <c r="H49" s="3">
        <v>2019</v>
      </c>
      <c r="I49" s="3">
        <v>2020</v>
      </c>
      <c r="J49" s="3">
        <v>2021</v>
      </c>
      <c r="L49" s="22"/>
      <c r="M49" s="3">
        <v>2018</v>
      </c>
      <c r="N49" s="3">
        <v>2019</v>
      </c>
      <c r="O49" s="3">
        <v>2020</v>
      </c>
      <c r="P49" s="3">
        <v>2021</v>
      </c>
      <c r="Q49" s="22"/>
      <c r="R49" s="22"/>
      <c r="S49" s="22"/>
    </row>
    <row r="50" spans="1:19" x14ac:dyDescent="0.25">
      <c r="A50" s="27" t="s">
        <v>36</v>
      </c>
      <c r="B50" s="22">
        <v>988</v>
      </c>
      <c r="C50" s="22">
        <v>1182</v>
      </c>
      <c r="D50" s="22">
        <v>1259</v>
      </c>
      <c r="E50" s="22">
        <v>2228</v>
      </c>
      <c r="F50" s="28"/>
      <c r="G50" s="29">
        <f>B50/B$16</f>
        <v>0.93207547169811322</v>
      </c>
      <c r="H50" s="29">
        <f t="shared" ref="H50:H56" si="21">C50/C$16</f>
        <v>0.93217665615141954</v>
      </c>
      <c r="I50" s="29">
        <f t="shared" ref="I50:I56" si="22">D50/D$16</f>
        <v>0.93815201192250375</v>
      </c>
      <c r="J50" s="29">
        <f t="shared" ref="J50:J56" si="23">E50/E$16</f>
        <v>0.94366793731469711</v>
      </c>
      <c r="L50" s="22" t="s">
        <v>43</v>
      </c>
      <c r="M50" s="22">
        <v>988</v>
      </c>
      <c r="N50" s="22">
        <v>1182</v>
      </c>
      <c r="O50" s="22">
        <v>1259</v>
      </c>
      <c r="P50" s="22">
        <v>2228</v>
      </c>
      <c r="Q50" s="22"/>
      <c r="R50" s="22"/>
      <c r="S50" s="22"/>
    </row>
    <row r="51" spans="1:19" x14ac:dyDescent="0.25">
      <c r="A51" s="27" t="s">
        <v>37</v>
      </c>
      <c r="B51" s="22">
        <v>6</v>
      </c>
      <c r="C51" s="22">
        <v>14</v>
      </c>
      <c r="D51" s="22">
        <v>14</v>
      </c>
      <c r="E51" s="22">
        <v>18</v>
      </c>
      <c r="G51" s="29">
        <f t="shared" ref="G51:G55" si="24">B51/B$16</f>
        <v>5.6603773584905656E-3</v>
      </c>
      <c r="H51" s="29">
        <f t="shared" si="21"/>
        <v>1.1041009463722398E-2</v>
      </c>
      <c r="I51" s="29">
        <f t="shared" si="22"/>
        <v>1.0432190760059613E-2</v>
      </c>
      <c r="J51" s="29">
        <f t="shared" si="23"/>
        <v>7.6238881829733167E-3</v>
      </c>
      <c r="L51" s="22" t="s">
        <v>44</v>
      </c>
      <c r="M51" s="22">
        <f>SUM(B51:B55)</f>
        <v>71</v>
      </c>
      <c r="N51" s="22">
        <f t="shared" ref="N51:P51" si="25">SUM(C51:C55)</f>
        <v>83</v>
      </c>
      <c r="O51" s="22">
        <f t="shared" si="25"/>
        <v>83</v>
      </c>
      <c r="P51" s="22">
        <f t="shared" si="25"/>
        <v>133</v>
      </c>
      <c r="Q51" s="22"/>
      <c r="R51" s="22"/>
      <c r="S51" s="22"/>
    </row>
    <row r="52" spans="1:19" x14ac:dyDescent="0.25">
      <c r="A52" s="27" t="s">
        <v>41</v>
      </c>
      <c r="B52" s="22">
        <v>21</v>
      </c>
      <c r="C52" s="22">
        <v>23</v>
      </c>
      <c r="D52" s="22">
        <v>34</v>
      </c>
      <c r="E52" s="22">
        <v>61</v>
      </c>
      <c r="G52" s="29">
        <f t="shared" si="24"/>
        <v>1.981132075471698E-2</v>
      </c>
      <c r="H52" s="29">
        <f t="shared" si="21"/>
        <v>1.8138801261829655E-2</v>
      </c>
      <c r="I52" s="29">
        <f t="shared" si="22"/>
        <v>2.533532041728763E-2</v>
      </c>
      <c r="J52" s="29">
        <f t="shared" si="23"/>
        <v>2.5836509953409571E-2</v>
      </c>
      <c r="L52" s="22" t="s">
        <v>45</v>
      </c>
      <c r="M52" s="29">
        <f>M51/M50</f>
        <v>7.186234817813765E-2</v>
      </c>
      <c r="N52" s="29">
        <f t="shared" ref="N52:P52" si="26">N51/N50</f>
        <v>7.0219966159052447E-2</v>
      </c>
      <c r="O52" s="29">
        <f t="shared" si="26"/>
        <v>6.5925337569499601E-2</v>
      </c>
      <c r="P52" s="29">
        <f t="shared" si="26"/>
        <v>5.9694793536804305E-2</v>
      </c>
      <c r="Q52" s="22"/>
      <c r="R52" s="22"/>
      <c r="S52" s="22"/>
    </row>
    <row r="53" spans="1:19" x14ac:dyDescent="0.25">
      <c r="A53" s="27" t="s">
        <v>40</v>
      </c>
      <c r="B53" s="22">
        <v>35</v>
      </c>
      <c r="C53" s="22">
        <v>37</v>
      </c>
      <c r="D53" s="22">
        <v>26</v>
      </c>
      <c r="E53" s="22">
        <v>45</v>
      </c>
      <c r="G53" s="29">
        <f t="shared" si="24"/>
        <v>3.3018867924528301E-2</v>
      </c>
      <c r="H53" s="29">
        <f t="shared" si="21"/>
        <v>2.9179810725552049E-2</v>
      </c>
      <c r="I53" s="29">
        <f t="shared" si="22"/>
        <v>1.9374068554396422E-2</v>
      </c>
      <c r="J53" s="29">
        <f t="shared" si="23"/>
        <v>1.9059720457433291E-2</v>
      </c>
      <c r="L53" s="22"/>
      <c r="M53" s="22"/>
      <c r="N53" s="22"/>
      <c r="O53" s="22"/>
      <c r="P53" s="22"/>
      <c r="Q53" s="22"/>
      <c r="R53" s="22"/>
      <c r="S53" s="22"/>
    </row>
    <row r="54" spans="1:19" x14ac:dyDescent="0.25">
      <c r="A54" s="27" t="s">
        <v>38</v>
      </c>
      <c r="B54" s="22">
        <v>3</v>
      </c>
      <c r="C54" s="22">
        <v>3</v>
      </c>
      <c r="D54" s="22">
        <v>2</v>
      </c>
      <c r="E54" s="22">
        <v>2</v>
      </c>
      <c r="G54" s="29">
        <f t="shared" si="24"/>
        <v>2.8301886792452828E-3</v>
      </c>
      <c r="H54" s="29">
        <f t="shared" si="21"/>
        <v>2.3659305993690852E-3</v>
      </c>
      <c r="I54" s="29">
        <f t="shared" si="22"/>
        <v>1.4903129657228018E-3</v>
      </c>
      <c r="J54" s="29">
        <f t="shared" si="23"/>
        <v>8.4709868699703512E-4</v>
      </c>
      <c r="L54" s="22"/>
      <c r="M54" s="22"/>
      <c r="N54" s="22"/>
      <c r="O54" s="22"/>
      <c r="P54" s="22"/>
      <c r="Q54" s="22"/>
      <c r="R54" s="22"/>
      <c r="S54" s="22"/>
    </row>
    <row r="55" spans="1:19" x14ac:dyDescent="0.25">
      <c r="A55" s="27" t="s">
        <v>39</v>
      </c>
      <c r="B55" s="22">
        <v>6</v>
      </c>
      <c r="C55" s="22">
        <v>6</v>
      </c>
      <c r="D55" s="22">
        <v>7</v>
      </c>
      <c r="E55" s="22">
        <v>7</v>
      </c>
      <c r="G55" s="29">
        <f t="shared" si="24"/>
        <v>5.6603773584905656E-3</v>
      </c>
      <c r="H55" s="29">
        <f t="shared" si="21"/>
        <v>4.7318611987381704E-3</v>
      </c>
      <c r="I55" s="29">
        <f t="shared" si="22"/>
        <v>5.2160953800298067E-3</v>
      </c>
      <c r="J55" s="29">
        <f t="shared" si="23"/>
        <v>2.964845404489623E-3</v>
      </c>
      <c r="L55" s="22"/>
      <c r="M55" s="22"/>
      <c r="N55" s="22"/>
      <c r="O55" s="22"/>
      <c r="P55" s="22"/>
      <c r="Q55" s="22"/>
      <c r="R55" s="22"/>
      <c r="S55" s="22"/>
    </row>
    <row r="56" spans="1:19" x14ac:dyDescent="0.25">
      <c r="A56" s="2" t="s">
        <v>1</v>
      </c>
      <c r="B56" s="23">
        <v>1</v>
      </c>
      <c r="C56" s="23">
        <v>3</v>
      </c>
      <c r="D56" s="23">
        <v>0</v>
      </c>
      <c r="E56" s="23">
        <v>0</v>
      </c>
      <c r="F56" s="23"/>
      <c r="G56" s="30">
        <f>B56/B$16</f>
        <v>9.4339622641509435E-4</v>
      </c>
      <c r="H56" s="30">
        <f t="shared" si="21"/>
        <v>2.3659305993690852E-3</v>
      </c>
      <c r="I56" s="30">
        <f t="shared" si="22"/>
        <v>0</v>
      </c>
      <c r="J56" s="30">
        <f t="shared" si="23"/>
        <v>0</v>
      </c>
      <c r="L56" s="22"/>
      <c r="M56" s="23"/>
      <c r="N56" s="23"/>
      <c r="O56" s="23"/>
      <c r="P56" s="23"/>
      <c r="Q56" s="22"/>
      <c r="R56" s="22"/>
      <c r="S56" s="22"/>
    </row>
    <row r="57" spans="1:19" x14ac:dyDescent="0.25">
      <c r="B57" s="22"/>
      <c r="C57" s="22"/>
      <c r="D57" s="22"/>
      <c r="E57" s="22"/>
      <c r="G57" s="14"/>
      <c r="L57" s="22"/>
      <c r="M57" s="22"/>
      <c r="N57" s="22"/>
      <c r="O57" s="22"/>
      <c r="P57" s="22"/>
      <c r="Q57" s="22"/>
      <c r="R57" s="22"/>
      <c r="S57" s="22"/>
    </row>
    <row r="58" spans="1:19" x14ac:dyDescent="0.25">
      <c r="A58" s="1"/>
      <c r="B58" s="3"/>
      <c r="C58" s="3"/>
      <c r="D58" s="3"/>
      <c r="E58" s="3"/>
      <c r="G58" s="3"/>
      <c r="H58" s="3"/>
      <c r="I58" s="3"/>
      <c r="J58" s="3"/>
      <c r="L58" s="22"/>
      <c r="M58" s="22"/>
      <c r="N58" s="22"/>
      <c r="O58" s="22"/>
      <c r="P58" s="22"/>
      <c r="Q58" s="22"/>
      <c r="R58" s="22"/>
      <c r="S58" s="22"/>
    </row>
    <row r="59" spans="1:19" x14ac:dyDescent="0.25">
      <c r="B59" s="22"/>
      <c r="C59" s="22"/>
      <c r="D59" s="22"/>
      <c r="E59" s="22"/>
      <c r="G59" s="14"/>
      <c r="H59" s="14"/>
      <c r="I59" s="14"/>
      <c r="J59" s="14"/>
      <c r="L59" s="22"/>
      <c r="M59" s="22"/>
      <c r="N59" s="22"/>
      <c r="O59" s="22"/>
      <c r="P59" s="22"/>
      <c r="Q59" s="22"/>
      <c r="R59" s="22"/>
      <c r="S59" s="22"/>
    </row>
    <row r="60" spans="1:19" x14ac:dyDescent="0.25">
      <c r="B60" s="22"/>
      <c r="C60" s="22"/>
      <c r="D60" s="22"/>
      <c r="E60" s="22"/>
      <c r="G60" s="14"/>
      <c r="H60" s="14"/>
      <c r="I60" s="14"/>
      <c r="J60" s="14"/>
      <c r="N60" s="22"/>
      <c r="O60" s="22"/>
      <c r="P60" s="22"/>
      <c r="Q60" s="22"/>
      <c r="R60" s="22"/>
      <c r="S60" s="22"/>
    </row>
    <row r="61" spans="1:19" x14ac:dyDescent="0.25">
      <c r="B61" s="22"/>
      <c r="C61" s="22"/>
      <c r="D61" s="22"/>
      <c r="E61" s="22"/>
      <c r="G61" s="14"/>
      <c r="H61" s="14"/>
      <c r="I61" s="14"/>
      <c r="J61" s="14"/>
    </row>
    <row r="62" spans="1:19" x14ac:dyDescent="0.25">
      <c r="B62" s="22"/>
      <c r="C62" s="22"/>
      <c r="D62" s="22"/>
      <c r="E62" s="22"/>
      <c r="G62" s="14"/>
      <c r="H62" s="14"/>
      <c r="I62" s="14"/>
      <c r="J62" s="14"/>
    </row>
    <row r="63" spans="1:19" x14ac:dyDescent="0.25">
      <c r="B63" s="22"/>
      <c r="C63" s="22"/>
      <c r="D63" s="22"/>
      <c r="E63" s="22"/>
      <c r="G63" s="14"/>
      <c r="H63" s="14"/>
      <c r="I63" s="14"/>
      <c r="J63" s="14"/>
    </row>
    <row r="64" spans="1:19" x14ac:dyDescent="0.25">
      <c r="A64" s="27"/>
      <c r="B64" s="22"/>
      <c r="C64" s="22"/>
      <c r="D64" s="22"/>
      <c r="E64" s="22"/>
      <c r="G64" s="14"/>
      <c r="H64" s="14"/>
      <c r="I64" s="14"/>
      <c r="J64" s="14"/>
    </row>
    <row r="65" spans="1:10" x14ac:dyDescent="0.25">
      <c r="A65" s="2"/>
      <c r="B65" s="23"/>
      <c r="C65" s="23"/>
      <c r="D65" s="23"/>
      <c r="E65" s="23"/>
      <c r="F65" s="23"/>
      <c r="G65" s="31"/>
      <c r="H65" s="31"/>
      <c r="I65" s="31"/>
      <c r="J65" s="31"/>
    </row>
    <row r="67" spans="1:10" x14ac:dyDescent="0.25">
      <c r="A67" s="1"/>
      <c r="B67" s="3"/>
      <c r="C67" s="3"/>
      <c r="D67" s="3"/>
      <c r="E67" s="3"/>
      <c r="G67" s="3"/>
      <c r="H67" s="3"/>
      <c r="I67" s="3"/>
      <c r="J67" s="3"/>
    </row>
    <row r="68" spans="1:10" x14ac:dyDescent="0.25">
      <c r="A68" s="15"/>
      <c r="B68" s="22"/>
      <c r="C68" s="22"/>
      <c r="D68" s="22"/>
      <c r="E68" s="22"/>
      <c r="G68" s="14"/>
      <c r="H68" s="14"/>
      <c r="I68" s="14"/>
      <c r="J68" s="14"/>
    </row>
    <row r="69" spans="1:10" x14ac:dyDescent="0.25">
      <c r="A69" s="15"/>
      <c r="B69" s="22"/>
      <c r="C69" s="22"/>
      <c r="D69" s="22"/>
      <c r="E69" s="22"/>
      <c r="G69" s="14"/>
      <c r="H69" s="14"/>
      <c r="I69" s="14"/>
      <c r="J69" s="14"/>
    </row>
    <row r="70" spans="1:10" x14ac:dyDescent="0.25">
      <c r="A70" s="15"/>
      <c r="B70" s="22"/>
      <c r="C70" s="22"/>
      <c r="D70" s="22"/>
      <c r="E70" s="22"/>
      <c r="G70" s="14"/>
      <c r="H70" s="14"/>
      <c r="I70" s="14"/>
      <c r="J70" s="14"/>
    </row>
    <row r="71" spans="1:10" x14ac:dyDescent="0.25">
      <c r="A71" s="15"/>
      <c r="B71" s="22"/>
      <c r="C71" s="22"/>
      <c r="D71" s="22"/>
      <c r="E71" s="22"/>
      <c r="G71" s="14"/>
      <c r="H71" s="14"/>
      <c r="I71" s="14"/>
      <c r="J71" s="14"/>
    </row>
    <row r="72" spans="1:10" x14ac:dyDescent="0.25">
      <c r="A72" s="15"/>
      <c r="B72" s="22"/>
      <c r="C72" s="22"/>
      <c r="D72" s="22"/>
      <c r="E72" s="22"/>
      <c r="G72" s="14"/>
      <c r="H72" s="14"/>
      <c r="I72" s="14"/>
      <c r="J72" s="14"/>
    </row>
    <row r="73" spans="1:10" ht="12.75" customHeight="1" x14ac:dyDescent="0.25">
      <c r="A73" s="15"/>
      <c r="B73" s="22"/>
      <c r="C73" s="22"/>
      <c r="D73" s="22"/>
      <c r="E73" s="22"/>
      <c r="G73" s="14"/>
      <c r="H73" s="14"/>
      <c r="I73" s="14"/>
      <c r="J73" s="14"/>
    </row>
    <row r="74" spans="1:10" x14ac:dyDescent="0.25">
      <c r="B74" s="22"/>
      <c r="C74" s="22"/>
      <c r="D74" s="22"/>
      <c r="E74" s="22"/>
      <c r="G74" s="32"/>
      <c r="H74" s="32"/>
      <c r="I74" s="32"/>
      <c r="J74" s="32"/>
    </row>
    <row r="75" spans="1:10" x14ac:dyDescent="0.25">
      <c r="A75" s="2"/>
      <c r="B75" s="23"/>
      <c r="C75" s="23"/>
      <c r="D75" s="23"/>
      <c r="E75" s="22"/>
      <c r="G75" s="31"/>
      <c r="H75" s="31"/>
      <c r="I75" s="31"/>
      <c r="J75" s="31"/>
    </row>
    <row r="76" spans="1:10" x14ac:dyDescent="0.25">
      <c r="B76" s="22"/>
      <c r="C76" s="22"/>
      <c r="D76" s="22"/>
      <c r="E76" s="22"/>
    </row>
    <row r="77" spans="1:10" x14ac:dyDescent="0.25">
      <c r="A77" s="1"/>
      <c r="B77" s="3"/>
      <c r="C77" s="3"/>
      <c r="D77" s="3"/>
      <c r="E77" s="3"/>
      <c r="F77" s="22"/>
      <c r="G77" s="3"/>
      <c r="H77" s="3"/>
      <c r="I77" s="3"/>
      <c r="J77" s="3"/>
    </row>
    <row r="78" spans="1:10" x14ac:dyDescent="0.25">
      <c r="A78" s="27"/>
      <c r="B78" s="22"/>
      <c r="C78" s="22"/>
      <c r="D78" s="22"/>
      <c r="E78" s="22"/>
      <c r="F78" s="28"/>
      <c r="G78" s="29"/>
      <c r="H78" s="29"/>
      <c r="I78" s="29"/>
      <c r="J78" s="29"/>
    </row>
    <row r="79" spans="1:10" x14ac:dyDescent="0.25">
      <c r="A79" s="27"/>
      <c r="B79" s="22"/>
      <c r="C79" s="22"/>
      <c r="D79" s="22"/>
      <c r="E79" s="22"/>
      <c r="F79" s="22"/>
      <c r="G79" s="29"/>
      <c r="H79" s="29"/>
      <c r="I79" s="29"/>
      <c r="J79" s="29"/>
    </row>
    <row r="80" spans="1:10" x14ac:dyDescent="0.25">
      <c r="A80" s="27"/>
      <c r="B80" s="22"/>
      <c r="C80" s="22"/>
      <c r="D80" s="22"/>
      <c r="E80" s="22"/>
      <c r="F80" s="22"/>
      <c r="G80" s="29"/>
      <c r="H80" s="29"/>
      <c r="I80" s="29"/>
      <c r="J80" s="29"/>
    </row>
    <row r="81" spans="1:10" x14ac:dyDescent="0.25">
      <c r="A81" s="27"/>
      <c r="B81" s="22"/>
      <c r="C81" s="22"/>
      <c r="D81" s="22"/>
      <c r="E81" s="22"/>
      <c r="F81" s="22"/>
      <c r="G81" s="29"/>
      <c r="H81" s="29"/>
      <c r="I81" s="29"/>
      <c r="J81" s="29"/>
    </row>
    <row r="82" spans="1:10" x14ac:dyDescent="0.25">
      <c r="A82" s="27"/>
      <c r="B82" s="22"/>
      <c r="C82" s="22"/>
      <c r="D82" s="22"/>
      <c r="E82" s="22"/>
      <c r="F82" s="22"/>
      <c r="G82" s="29"/>
      <c r="H82" s="29"/>
      <c r="I82" s="29"/>
      <c r="J82" s="29"/>
    </row>
    <row r="83" spans="1:10" x14ac:dyDescent="0.25">
      <c r="A83" s="27"/>
      <c r="B83" s="22"/>
      <c r="C83" s="22"/>
      <c r="D83" s="22"/>
      <c r="E83" s="22"/>
      <c r="F83" s="22"/>
      <c r="G83" s="29"/>
      <c r="H83" s="29"/>
      <c r="I83" s="29"/>
      <c r="J83" s="29"/>
    </row>
    <row r="84" spans="1:10" x14ac:dyDescent="0.25">
      <c r="A84" s="2"/>
      <c r="B84" s="22"/>
      <c r="C84" s="22"/>
      <c r="D84" s="22"/>
      <c r="E84" s="22"/>
      <c r="F84" s="23"/>
      <c r="G84" s="29"/>
      <c r="H84" s="29"/>
      <c r="I84" s="29"/>
      <c r="J84" s="29"/>
    </row>
    <row r="85" spans="1:10" x14ac:dyDescent="0.25">
      <c r="A85" s="27"/>
      <c r="B85" s="22"/>
      <c r="C85" s="22"/>
      <c r="D85" s="22"/>
      <c r="E85" s="22"/>
      <c r="G85" s="29"/>
      <c r="H85" s="29"/>
      <c r="I85" s="29"/>
      <c r="J85" s="29"/>
    </row>
    <row r="86" spans="1:10" x14ac:dyDescent="0.25">
      <c r="A86" s="27"/>
      <c r="B86" s="22"/>
      <c r="C86" s="22"/>
      <c r="D86" s="22"/>
      <c r="E86" s="22"/>
      <c r="G86" s="29"/>
      <c r="H86" s="29"/>
      <c r="I86" s="29"/>
      <c r="J86" s="29"/>
    </row>
    <row r="87" spans="1:10" x14ac:dyDescent="0.25">
      <c r="A87" s="27"/>
      <c r="B87" s="22"/>
      <c r="C87" s="22"/>
      <c r="D87" s="22"/>
      <c r="E87" s="22"/>
      <c r="G87" s="29"/>
      <c r="H87" s="29"/>
      <c r="I87" s="29"/>
      <c r="J87" s="29"/>
    </row>
    <row r="88" spans="1:10" x14ac:dyDescent="0.25">
      <c r="A88" s="2"/>
      <c r="B88" s="23"/>
      <c r="C88" s="23"/>
      <c r="D88" s="23"/>
      <c r="E88" s="23"/>
      <c r="F88" s="23"/>
      <c r="G88" s="30"/>
      <c r="H88" s="30"/>
      <c r="I88" s="30"/>
      <c r="J88" s="30"/>
    </row>
    <row r="89" spans="1:10" x14ac:dyDescent="0.25">
      <c r="C89" s="22"/>
      <c r="D89" s="22"/>
      <c r="E89" s="22"/>
    </row>
  </sheetData>
  <mergeCells count="5">
    <mergeCell ref="G3:I3"/>
    <mergeCell ref="G20:J20"/>
    <mergeCell ref="R20:U20"/>
    <mergeCell ref="G31:I31"/>
    <mergeCell ref="M18:U18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F8C5C-4E31-407F-8BEE-96A71199588E}">
  <dimension ref="A1"/>
  <sheetViews>
    <sheetView topLeftCell="E1" zoomScale="115" zoomScaleNormal="115" workbookViewId="0">
      <selection activeCell="X25" sqref="X25"/>
    </sheetView>
  </sheetViews>
  <sheetFormatPr defaultRowHeight="15" x14ac:dyDescent="0.25"/>
  <sheetData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C9E8E-1F7A-4EB5-8B5B-FBAB9B66EBC6}">
  <dimension ref="A1"/>
  <sheetViews>
    <sheetView topLeftCell="A29" zoomScale="145" zoomScaleNormal="145" workbookViewId="0">
      <selection activeCell="N25" sqref="N25"/>
    </sheetView>
  </sheetViews>
  <sheetFormatPr defaultRowHeight="15" x14ac:dyDescent="0.25"/>
  <sheetData/>
  <pageMargins left="0.7" right="0.7" top="0.75" bottom="0.75" header="0.3" footer="0.3"/>
  <pageSetup paperSize="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 - New And Up To 6 Months</vt:lpstr>
      <vt:lpstr>C - Graphs - New And Up To 6 Mo</vt:lpstr>
      <vt:lpstr>D - Graphs - Vehicle 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2021-11-04T09:04:53Z</dcterms:created>
  <dcterms:modified xsi:type="dcterms:W3CDTF">2022-01-14T08:35:16Z</dcterms:modified>
</cp:coreProperties>
</file>