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filterPrivacy="1" defaultThemeVersion="166925"/>
  <xr:revisionPtr revIDLastSave="0" documentId="13_ncr:1_{A3F0D407-6873-4715-9CF4-6C299FA8B2A6}" xr6:coauthVersionLast="47" xr6:coauthVersionMax="47" xr10:uidLastSave="{00000000-0000-0000-0000-000000000000}"/>
  <bookViews>
    <workbookView xWindow="-120" yWindow="-120" windowWidth="50445" windowHeight="21840" xr2:uid="{C1073881-8B4C-4107-901D-F1668D6D3283}"/>
  </bookViews>
  <sheets>
    <sheet name="Statistika" sheetId="5" r:id="rId1"/>
    <sheet name="Graf - počet dle typu" sheetId="8" r:id="rId2"/>
    <sheet name="Graf - meziroční změna v k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1" i="5" l="1"/>
  <c r="L61" i="5"/>
  <c r="K61" i="5"/>
  <c r="J61" i="5"/>
  <c r="I61" i="5"/>
  <c r="H61" i="5"/>
  <c r="G61" i="5"/>
  <c r="F61" i="5"/>
  <c r="E61" i="5"/>
  <c r="M60" i="5"/>
  <c r="L60" i="5"/>
  <c r="K60" i="5"/>
  <c r="J60" i="5"/>
  <c r="I60" i="5"/>
  <c r="H60" i="5"/>
  <c r="G60" i="5"/>
  <c r="F60" i="5"/>
  <c r="E60" i="5"/>
  <c r="D61" i="5"/>
  <c r="D60" i="5"/>
  <c r="D59" i="5"/>
  <c r="E59" i="5"/>
  <c r="F59" i="5"/>
  <c r="G59" i="5"/>
  <c r="H59" i="5"/>
  <c r="I59" i="5"/>
  <c r="J59" i="5"/>
  <c r="K59" i="5"/>
  <c r="L59" i="5"/>
  <c r="M59" i="5"/>
  <c r="F68" i="5" l="1"/>
  <c r="K65" i="5"/>
  <c r="F65" i="5"/>
  <c r="M63" i="5"/>
  <c r="H63" i="5"/>
  <c r="L63" i="5"/>
  <c r="M68" i="5"/>
  <c r="L68" i="5"/>
  <c r="K68" i="5"/>
  <c r="J68" i="5"/>
  <c r="I68" i="5"/>
  <c r="H68" i="5"/>
  <c r="G65" i="5"/>
  <c r="E68" i="5"/>
  <c r="L67" i="5"/>
  <c r="L73" i="5" s="1"/>
  <c r="J67" i="5"/>
  <c r="J73" i="5" s="1"/>
  <c r="H64" i="5"/>
  <c r="G67" i="5"/>
  <c r="G73" i="5" s="1"/>
  <c r="E63" i="5"/>
  <c r="F63" i="5"/>
  <c r="G63" i="5"/>
  <c r="I63" i="5"/>
  <c r="J63" i="5"/>
  <c r="K63" i="5"/>
  <c r="E67" i="5" l="1"/>
  <c r="G64" i="5"/>
  <c r="M67" i="5"/>
  <c r="M73" i="5" s="1"/>
  <c r="I67" i="5"/>
  <c r="I73" i="5" s="1"/>
  <c r="I64" i="5"/>
  <c r="H65" i="5"/>
  <c r="F67" i="5"/>
  <c r="J64" i="5"/>
  <c r="I65" i="5"/>
  <c r="G68" i="5"/>
  <c r="G74" i="5" s="1"/>
  <c r="K64" i="5"/>
  <c r="J65" i="5"/>
  <c r="H67" i="5"/>
  <c r="H73" i="5" s="1"/>
  <c r="E64" i="5"/>
  <c r="M64" i="5"/>
  <c r="L65" i="5"/>
  <c r="L64" i="5"/>
  <c r="F64" i="5"/>
  <c r="E65" i="5"/>
  <c r="M65" i="5"/>
  <c r="K67" i="5"/>
  <c r="K73" i="5" s="1"/>
</calcChain>
</file>

<file path=xl/sharedStrings.xml><?xml version="1.0" encoding="utf-8"?>
<sst xmlns="http://schemas.openxmlformats.org/spreadsheetml/2006/main" count="196" uniqueCount="136">
  <si>
    <t>druh</t>
  </si>
  <si>
    <t/>
  </si>
  <si>
    <t>AB</t>
  </si>
  <si>
    <t>M</t>
  </si>
  <si>
    <t>NA</t>
  </si>
  <si>
    <t>NAN</t>
  </si>
  <si>
    <t>NAS</t>
  </si>
  <si>
    <t>NAU</t>
  </si>
  <si>
    <t>NN</t>
  </si>
  <si>
    <t>NP</t>
  </si>
  <si>
    <t>OA</t>
  </si>
  <si>
    <t>OAK</t>
  </si>
  <si>
    <t>OSO</t>
  </si>
  <si>
    <t>OV</t>
  </si>
  <si>
    <t>PN</t>
  </si>
  <si>
    <t>PNA</t>
  </si>
  <si>
    <t>PNC</t>
  </si>
  <si>
    <t>PNP</t>
  </si>
  <si>
    <t>PNV</t>
  </si>
  <si>
    <t>PO</t>
  </si>
  <si>
    <t>POC</t>
  </si>
  <si>
    <t>PON</t>
  </si>
  <si>
    <t>PRN</t>
  </si>
  <si>
    <t>PRT</t>
  </si>
  <si>
    <t>PRV</t>
  </si>
  <si>
    <t>PS</t>
  </si>
  <si>
    <t>PT</t>
  </si>
  <si>
    <t>PVO</t>
  </si>
  <si>
    <t>SA</t>
  </si>
  <si>
    <t>SP</t>
  </si>
  <si>
    <t>VZU</t>
  </si>
  <si>
    <t>SAS</t>
  </si>
  <si>
    <t>SPP</t>
  </si>
  <si>
    <t>VD</t>
  </si>
  <si>
    <t>POO</t>
  </si>
  <si>
    <t>OAM</t>
  </si>
  <si>
    <t>OAO</t>
  </si>
  <si>
    <t>PNS</t>
  </si>
  <si>
    <t>NAP</t>
  </si>
  <si>
    <t>NAK</t>
  </si>
  <si>
    <t>PTO</t>
  </si>
  <si>
    <t>PNU</t>
  </si>
  <si>
    <t>SPA</t>
  </si>
  <si>
    <t>SAJ</t>
  </si>
  <si>
    <t>NS</t>
  </si>
  <si>
    <t>PNJ</t>
  </si>
  <si>
    <t>SAA</t>
  </si>
  <si>
    <t>NAV</t>
  </si>
  <si>
    <t>PNN</t>
  </si>
  <si>
    <t>OAD</t>
  </si>
  <si>
    <t>BUS</t>
  </si>
  <si>
    <t>NAG</t>
  </si>
  <si>
    <t>AUTOBUS</t>
  </si>
  <si>
    <t>SAP</t>
  </si>
  <si>
    <t>NAR</t>
  </si>
  <si>
    <t>OAR</t>
  </si>
  <si>
    <t>PPN</t>
  </si>
  <si>
    <t>NÁKLADNÍ AUTOMOBIL</t>
  </si>
  <si>
    <t>MOTOCYKL</t>
  </si>
  <si>
    <t>OSOBNÍ AUTOMOBIL</t>
  </si>
  <si>
    <t>SAW</t>
  </si>
  <si>
    <t>popis</t>
  </si>
  <si>
    <t>kategorie</t>
  </si>
  <si>
    <t>Přívěs za os.automobil-nákladní</t>
  </si>
  <si>
    <t>Osobní automobil-dodávka</t>
  </si>
  <si>
    <t>Osobní automobil-sportovní</t>
  </si>
  <si>
    <t>Osobní automobil-kombi</t>
  </si>
  <si>
    <t>Nákladní automobil valníkový</t>
  </si>
  <si>
    <t>Nákladní automobil speciální</t>
  </si>
  <si>
    <t>Přívěs za nákl.automobil-speciální</t>
  </si>
  <si>
    <t>Osobní automobil-mikrobus (nebo minibus)</t>
  </si>
  <si>
    <t>Přívěs nákladní valníkový</t>
  </si>
  <si>
    <t>Přívěs nákladní jednonápravový</t>
  </si>
  <si>
    <t>Nákladní automobil ADR</t>
  </si>
  <si>
    <t>PRACOVNÍ STROJ PŘÍPOJNÝ</t>
  </si>
  <si>
    <t>Speciální automobil autojeřáb</t>
  </si>
  <si>
    <t>Přívěs nákladní speciální</t>
  </si>
  <si>
    <t>VOZIDLO URČENÉ K DOSTAVBĚ</t>
  </si>
  <si>
    <t>SPECIÁLNÍ AUTOMOBIL</t>
  </si>
  <si>
    <t>PŘÍVĚS NÁKLADNÍ</t>
  </si>
  <si>
    <t>nezadano</t>
  </si>
  <si>
    <t>Přívěs za os.automobil-speciální</t>
  </si>
  <si>
    <t>Přívěs traktorový obytný</t>
  </si>
  <si>
    <t>Přívěs za os.automobil-obytný</t>
  </si>
  <si>
    <t>Přívěs za nákl.automobil-skříňový</t>
  </si>
  <si>
    <t>NAE</t>
  </si>
  <si>
    <t>NÁKLADNÍ AUTOMOBIL-ELEKTROMOBIL</t>
  </si>
  <si>
    <t>Speciální automobil skříňový</t>
  </si>
  <si>
    <t>Nákladní automobil skříňový</t>
  </si>
  <si>
    <t>NÁVĚS SPECIÁLNÍ</t>
  </si>
  <si>
    <t>PŘÍVĚS SPECIÁLNÍ</t>
  </si>
  <si>
    <t>Speciální automobil jednoúčel. (ost.SA)</t>
  </si>
  <si>
    <t>Přívěs za os.automobil</t>
  </si>
  <si>
    <t>Přívěs traktorový</t>
  </si>
  <si>
    <t>OSTATNÍ VOZIDLA</t>
  </si>
  <si>
    <t>Osobní automobil-obytný</t>
  </si>
  <si>
    <t>Přívěsný podvozek pro nástavby</t>
  </si>
  <si>
    <t>Přívěs za nákl.automobil-sklápěcí</t>
  </si>
  <si>
    <t>Speciální automobil přepravník</t>
  </si>
  <si>
    <t>Návěs nákladní speciální</t>
  </si>
  <si>
    <t>VOZIDLO ZVLÁŠTNÍHO URČENÍ</t>
  </si>
  <si>
    <t>Nákladní automobil sklápěcí</t>
  </si>
  <si>
    <t>Speciální automobil terénní skříňový</t>
  </si>
  <si>
    <t>NÁKLADNÍ PŘÍVĚS ADR</t>
  </si>
  <si>
    <t>Nákladní automobil terénní</t>
  </si>
  <si>
    <t>SPECIÁLNÍ PŘÍVĚS</t>
  </si>
  <si>
    <t>PŘÍPOJNÉ VOZIDLO</t>
  </si>
  <si>
    <t>PŘÍVĚS TRAKTOROVÝ</t>
  </si>
  <si>
    <t>NÁKLADNÍ PŘÍVĚS</t>
  </si>
  <si>
    <t>Přívěs za nákl.automobil-nákladní</t>
  </si>
  <si>
    <t>Nákladní automobil terénní sklápěcí</t>
  </si>
  <si>
    <t>NÁVĚS NÁKLADNÍ</t>
  </si>
  <si>
    <t>NÁKLADNÍ NÁVĚS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</si>
  <si>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</si>
  <si>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</si>
  <si>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</si>
  <si>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</si>
  <si>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</si>
  <si>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</si>
  <si>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</si>
  <si>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</si>
  <si>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</si>
  <si>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Celkem</t>
  </si>
  <si>
    <t>Obytný přívěs</t>
  </si>
  <si>
    <t>Obytný přívěs- meziroční změna v %</t>
  </si>
  <si>
    <t>Obytný přívěs - změna v daném roce v ks</t>
  </si>
  <si>
    <t>Obytný automobil -  změna v daném roce v ks</t>
  </si>
  <si>
    <t>Obytný automobil - meziroční změna v %</t>
  </si>
  <si>
    <t>Obytný automobil</t>
  </si>
  <si>
    <t>Meziroční změna v %</t>
  </si>
  <si>
    <t>2021</t>
  </si>
  <si>
    <t>Obytný automobil - nové registrace</t>
  </si>
  <si>
    <t>Obytný přívěs - nové registrace</t>
  </si>
  <si>
    <t>Obytný automobil - podíl na změně</t>
  </si>
  <si>
    <t>Obytný přívěs - podíl na změně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</si>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</sst>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obytný automobil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Statistika!$D$1:$M$1</c:f>
              <c:strCach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Statistika!$D$60:$M$60</c:f>
              <c:numCache>
                <c:formatCode>General</c:formatCode>
                <c:ptCount val="10"/>
                <c:pt idx="0">
                  <c:v>7447</c:v>
                </c:pt>
                <c:pt idx="1">
                  <c:v>8053</c:v>
                </c:pt>
                <c:pt idx="2">
                  <c:v>8742</c:v>
                </c:pt>
                <c:pt idx="3">
                  <c:v>9777</c:v>
                </c:pt>
                <c:pt idx="4">
                  <c:v>11379</c:v>
                </c:pt>
                <c:pt idx="5">
                  <c:v>13324</c:v>
                </c:pt>
                <c:pt idx="6">
                  <c:v>15181</c:v>
                </c:pt>
                <c:pt idx="7">
                  <c:v>17025</c:v>
                </c:pt>
                <c:pt idx="8">
                  <c:v>19006</c:v>
                </c:pt>
                <c:pt idx="9">
                  <c:v>22088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9E-4A26-A82C-4B9CAC9561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95838952"/>
        <c:axId val="1095841904"/>
      </c:barChart>
      <c:catAx>
        <c:axId val="1095838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rok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41904"/>
        <c:crosses val="autoZero"/>
        <c:auto val="1"/>
        <c:lblAlgn val="ctr"/>
        <c:lblOffset val="100"/>
        <c:noMultiLvlLbl val="0"/>
      </c:catAx>
      <c:valAx>
        <c:axId val="109584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</a:t>
                </a:r>
                <a:r>
                  <a:rPr lang="cs-CZ"/>
                  <a:t>čet</a:t>
                </a:r>
                <a:r>
                  <a:rPr lang="cs-CZ" baseline="0"/>
                  <a:t> registrovaných  vozidel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3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obytný přívěs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Statistika!$D$1:$M$1</c:f>
              <c:strCach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Statistika!$D$61:$M$61</c:f>
              <c:numCache>
                <c:formatCode>General</c:formatCode>
                <c:ptCount val="10"/>
                <c:pt idx="0">
                  <c:v>30884</c:v>
                </c:pt>
                <c:pt idx="1">
                  <c:v>31181</c:v>
                </c:pt>
                <c:pt idx="2">
                  <c:v>31710</c:v>
                </c:pt>
                <c:pt idx="3">
                  <c:v>32828</c:v>
                </c:pt>
                <c:pt idx="4">
                  <c:v>32810</c:v>
                </c:pt>
                <c:pt idx="5">
                  <c:v>32586</c:v>
                </c:pt>
                <c:pt idx="6">
                  <c:v>32181</c:v>
                </c:pt>
                <c:pt idx="7">
                  <c:v>31837</c:v>
                </c:pt>
                <c:pt idx="8">
                  <c:v>31546</c:v>
                </c:pt>
                <c:pt idx="9">
                  <c:v>31396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BC-4F9D-8644-E12D8D2851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95838952"/>
        <c:axId val="1095841904"/>
      </c:barChart>
      <c:catAx>
        <c:axId val="1095838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rok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41904"/>
        <c:crosses val="autoZero"/>
        <c:auto val="1"/>
        <c:lblAlgn val="ctr"/>
        <c:lblOffset val="100"/>
        <c:noMultiLvlLbl val="0"/>
      </c:catAx>
      <c:valAx>
        <c:axId val="109584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počet</a:t>
                </a:r>
                <a:r>
                  <a:rPr lang="cs-CZ" baseline="0"/>
                  <a:t> registrovaných vozidel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3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356176779172038E-2"/>
          <c:y val="3.8233495622207528E-2"/>
          <c:w val="0.93592431268200871"/>
          <c:h val="0.89321664562922021"/>
        </c:manualLayout>
      </c:layout>
      <c:lineChart>
        <c:grouping val="standard"/>
        <c:varyColors val="0"/>
        <c:ser>
          <c:idx val="2"/>
          <c:order val="0"/>
          <c:tx>
            <c:v>obytné automobily</c:v>
          </c:tx>
          <c:spPr>
            <a:ln w="317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bg1"/>
              </a:solidFill>
              <a:ln>
                <a:noFill/>
              </a:ln>
              <a:effectLst/>
            </c:spPr>
          </c:marker>
          <c:dLbls>
            <c:spPr>
              <a:solidFill>
                <a:schemeClr val="accent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Statistika!$E$1:$M$1</c:f>
              <c:strCache>
                <c:ptCount val="9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</c:strCache>
            </c:strRef>
          </c:cat>
          <c:val>
            <c:numRef>
              <c:f>Statistika!$E$67:$M$67</c:f>
              <c:numCache>
                <c:formatCode>General</c:formatCode>
                <c:ptCount val="9"/>
                <c:pt idx="0">
                  <c:v>606</c:v>
                </c:pt>
                <c:pt idx="1">
                  <c:v>689</c:v>
                </c:pt>
                <c:pt idx="2">
                  <c:v>1035</c:v>
                </c:pt>
                <c:pt idx="3">
                  <c:v>1602</c:v>
                </c:pt>
                <c:pt idx="4">
                  <c:v>1945</c:v>
                </c:pt>
                <c:pt idx="5">
                  <c:v>1857</c:v>
                </c:pt>
                <c:pt idx="6">
                  <c:v>1844</c:v>
                </c:pt>
                <c:pt idx="7">
                  <c:v>1981</c:v>
                </c:pt>
                <c:pt idx="8">
                  <c:v>3082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1B-4DAF-9987-C4A72AAD69A8}"/>
            </c:ext>
          </c:extLst>
        </c:ser>
        <c:ser>
          <c:idx val="1"/>
          <c:order val="1"/>
          <c:tx>
            <c:v>obytné přívěsy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4.4410545948637449E-2"/>
                      <c:h val="7.325198853960049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30C2-491F-99CE-A6F052B16E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Statistika!$E$1:$M$1</c:f>
              <c:strCache>
                <c:ptCount val="9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</c:strCache>
            </c:strRef>
          </c:cat>
          <c:val>
            <c:numRef>
              <c:f>Statistika!$E$68:$M$68</c:f>
              <c:numCache>
                <c:formatCode>General</c:formatCode>
                <c:ptCount val="9"/>
                <c:pt idx="0">
                  <c:v>297</c:v>
                </c:pt>
                <c:pt idx="1">
                  <c:v>529</c:v>
                </c:pt>
                <c:pt idx="2">
                  <c:v>1118</c:v>
                </c:pt>
                <c:pt idx="3">
                  <c:v>-18</c:v>
                </c:pt>
                <c:pt idx="4">
                  <c:v>-224</c:v>
                </c:pt>
                <c:pt idx="5">
                  <c:v>-405</c:v>
                </c:pt>
                <c:pt idx="6">
                  <c:v>-344</c:v>
                </c:pt>
                <c:pt idx="7">
                  <c:v>-291</c:v>
                </c:pt>
                <c:pt idx="8">
                  <c:v>-150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1B-4DAF-9987-C4A72AAD69A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43979064"/>
        <c:axId val="1543979392"/>
      </c:lineChart>
      <c:catAx>
        <c:axId val="15439790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algn="r"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rok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r"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3979392"/>
        <c:crosses val="autoZero"/>
        <c:auto val="1"/>
        <c:lblAlgn val="ctr"/>
        <c:lblOffset val="10"/>
        <c:noMultiLvlLbl val="0"/>
      </c:catAx>
      <c:valAx>
        <c:axId val="1543979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změna</a:t>
                </a:r>
                <a:r>
                  <a:rPr lang="cs-CZ" baseline="0"/>
                  <a:t> v počtu registrací </a:t>
                </a:r>
                <a:r>
                  <a:rPr lang="en-US" baseline="0"/>
                  <a:t>(po</a:t>
                </a:r>
                <a:r>
                  <a:rPr lang="cs-CZ" baseline="0"/>
                  <a:t>čet vozidel)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3979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0389187340061545"/>
          <c:y val="0.13791316543447335"/>
          <c:w val="8.9824283251275311E-2"/>
          <c:h val="6.8702770932259433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28</xdr:col>
      <xdr:colOff>9524</xdr:colOff>
      <xdr:row>39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B768C5-B88B-4218-AC89-4960E09F2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57149</xdr:rowOff>
    </xdr:from>
    <xdr:to>
      <xdr:col>28</xdr:col>
      <xdr:colOff>9524</xdr:colOff>
      <xdr:row>80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E154D8-87FD-4F58-AA65-CE84B1C1BD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23</xdr:col>
      <xdr:colOff>7937</xdr:colOff>
      <xdr:row>32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D99C087-E7C2-47F8-B337-A3F8ED8A01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34B5C3-CC0E-473C-B256-FDA98D1DE05A}" name="rv_statistics__3" displayName="rv_statistics__3" ref="A1:M59" totalsRowCount="1">
  <tableColumns count="13">
    <tableColumn id="1" xr3:uid="{09B48FF0-CFBA-417E-945E-F5CD0EFE562D}" name="druh" dataDxfId="5" totalsRowDxfId="2"/>
    <tableColumn id="2" xr3:uid="{82CC48E5-F614-4BB5-8C2D-D43C46A01F1A}" name="popis" totalsRowLabel="Celkem" dataDxfId="4" totalsRowDxfId="1"/>
    <tableColumn id="3" xr3:uid="{39267A69-4A0F-4076-8C5A-37804DB5D716}" name="kategorie" dataDxfId="3" totalsRowDxfId="0"/>
    <tableColumn id="5" xr3:uid="{D73A8830-96F2-4392-9F12-510E53E0E241}" name="2012" totalsRowFunction="custom">
      <totalsRowFormula>SUBTOTAL(109,D2:D58)</totalsRowFormula>
    </tableColumn>
    <tableColumn id="6" xr3:uid="{D127B5ED-A38D-4150-A1DD-1AE215E7A624}" name="2013" totalsRowFunction="custom">
      <totalsRowFormula>SUBTOTAL(109,E2:E58)</totalsRowFormula>
    </tableColumn>
    <tableColumn id="7" xr3:uid="{7EA0E7C8-3918-4D45-846E-53387BEE5FBC}" name="2014" totalsRowFunction="custom">
      <totalsRowFormula>SUBTOTAL(109,F2:F58)</totalsRowFormula>
    </tableColumn>
    <tableColumn id="8" xr3:uid="{AD58FF07-19BF-4F1F-A782-56B6B9ECBF43}" name="2015" totalsRowFunction="custom">
      <totalsRowFormula>SUBTOTAL(109,G2:G58)</totalsRowFormula>
    </tableColumn>
    <tableColumn id="9" xr3:uid="{D5D10CAF-3147-4963-B67B-56F6605409FF}" name="2016" totalsRowFunction="custom">
      <totalsRowFormula>SUBTOTAL(109,H2:H58)</totalsRowFormula>
    </tableColumn>
    <tableColumn id="10" xr3:uid="{ADF7DCD3-2D9E-4720-B36B-9477405DD33D}" name="2017" totalsRowFunction="custom">
      <totalsRowFormula>SUBTOTAL(109,I2:I58)</totalsRowFormula>
    </tableColumn>
    <tableColumn id="11" xr3:uid="{849BE1F7-36EF-4FB3-AC6A-DD97576003E0}" name="2018" totalsRowFunction="custom">
      <totalsRowFormula>SUBTOTAL(109,J2:J58)</totalsRowFormula>
    </tableColumn>
    <tableColumn id="12" xr3:uid="{DA29A3D0-1975-43DE-A0C8-A7F5F810B33D}" name="2019" totalsRowFunction="custom">
      <totalsRowFormula>SUBTOTAL(109,K2:K58)</totalsRowFormula>
    </tableColumn>
    <tableColumn id="13" xr3:uid="{84A5F9E7-2AEB-4819-928F-890CC85C042A}" name="2020" totalsRowFunction="custom">
      <totalsRowFormula>SUBTOTAL(109,L2:L58)</totalsRowFormula>
    </tableColumn>
    <tableColumn id="14" xr3:uid="{3894A3DB-1FB0-461D-ABBD-86BB6815DCCF}" name="2021" totalsRowFunction="custom">
      <totalsRowFormula>SUBTOTAL(109,M2:M58)</totalsRow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D89D2-CA2A-4C17-B66B-E04DCA3FD67F}">
  <dimension ref="A1:M74"/>
  <sheetViews>
    <sheetView tabSelected="1" topLeftCell="A19" zoomScaleNormal="100" workbookViewId="0">
      <selection activeCell="M67" sqref="M67"/>
    </sheetView>
  </sheetViews>
  <sheetFormatPr defaultRowHeight="15" x14ac:dyDescent="0.25"/>
  <cols>
    <col min="1" max="1" width="7.42578125" bestFit="1" customWidth="1"/>
    <col min="2" max="2" width="40.7109375" bestFit="1" customWidth="1"/>
    <col min="3" max="3" width="11.7109375" bestFit="1" customWidth="1"/>
    <col min="4" max="4" width="7.28515625" bestFit="1" customWidth="1"/>
    <col min="5" max="5" width="11.140625" bestFit="1" customWidth="1"/>
    <col min="6" max="8" width="7.28515625" bestFit="1" customWidth="1"/>
    <col min="9" max="9" width="8.42578125" bestFit="1" customWidth="1"/>
    <col min="10" max="10" width="7.28515625" bestFit="1" customWidth="1"/>
    <col min="11" max="11" width="7" customWidth="1"/>
    <col min="12" max="13" width="7.28515625" bestFit="1" customWidth="1"/>
  </cols>
  <sheetData>
    <row r="1" spans="1:13" x14ac:dyDescent="0.25">
      <c r="A1" t="s">
        <v>0</v>
      </c>
      <c r="B1" t="s">
        <v>61</v>
      </c>
      <c r="C1" t="s">
        <v>62</v>
      </c>
      <c r="D1" t="s">
        <v>113</v>
      </c>
      <c r="E1" t="s">
        <v>114</v>
      </c>
      <c r="F1" t="s">
        <v>115</v>
      </c>
      <c r="G1" t="s">
        <v>116</v>
      </c>
      <c r="H1" t="s">
        <v>117</v>
      </c>
      <c r="I1" t="s">
        <v>118</v>
      </c>
      <c r="J1" t="s">
        <v>119</v>
      </c>
      <c r="K1" t="s">
        <v>120</v>
      </c>
      <c r="L1" t="s">
        <v>121</v>
      </c>
      <c r="M1" t="s">
        <v>130</v>
      </c>
    </row>
    <row r="2" spans="1:13" x14ac:dyDescent="0.25">
      <c r="A2" s="1" t="s">
        <v>21</v>
      </c>
      <c r="B2" s="1" t="s">
        <v>63</v>
      </c>
      <c r="C2" s="1" t="s">
        <v>135</v>
      </c>
      <c r="D2">
        <v>38</v>
      </c>
      <c r="E2">
        <v>49</v>
      </c>
      <c r="F2">
        <v>65</v>
      </c>
      <c r="G2">
        <v>73</v>
      </c>
      <c r="H2">
        <v>83</v>
      </c>
      <c r="I2">
        <v>87</v>
      </c>
      <c r="J2">
        <v>89</v>
      </c>
      <c r="K2">
        <v>96</v>
      </c>
      <c r="L2">
        <v>97</v>
      </c>
      <c r="M2">
        <v>101</v>
      </c>
    </row>
    <row r="3" spans="1:13" x14ac:dyDescent="0.25">
      <c r="A3" s="1" t="s">
        <v>49</v>
      </c>
      <c r="B3" s="1" t="s">
        <v>64</v>
      </c>
      <c r="C3" s="1" t="s">
        <v>3</v>
      </c>
      <c r="D3">
        <v>3</v>
      </c>
      <c r="E3">
        <v>4</v>
      </c>
      <c r="F3">
        <v>6</v>
      </c>
      <c r="G3">
        <v>9</v>
      </c>
      <c r="H3">
        <v>13</v>
      </c>
      <c r="I3">
        <v>16</v>
      </c>
      <c r="J3">
        <v>16</v>
      </c>
      <c r="K3">
        <v>16</v>
      </c>
      <c r="L3">
        <v>18</v>
      </c>
      <c r="M3">
        <v>20</v>
      </c>
    </row>
    <row r="4" spans="1:13" x14ac:dyDescent="0.25">
      <c r="A4" s="1" t="s">
        <v>55</v>
      </c>
      <c r="B4" s="1" t="s">
        <v>65</v>
      </c>
      <c r="C4" s="1" t="s">
        <v>3</v>
      </c>
      <c r="D4">
        <v>3</v>
      </c>
      <c r="E4">
        <v>3</v>
      </c>
      <c r="F4">
        <v>3</v>
      </c>
      <c r="G4">
        <v>4</v>
      </c>
      <c r="H4">
        <v>4</v>
      </c>
      <c r="I4">
        <v>3</v>
      </c>
      <c r="J4">
        <v>3</v>
      </c>
      <c r="K4">
        <v>2</v>
      </c>
      <c r="L4">
        <v>2</v>
      </c>
      <c r="M4">
        <v>2</v>
      </c>
    </row>
    <row r="5" spans="1:13" x14ac:dyDescent="0.25">
      <c r="A5" s="1" t="s">
        <v>2</v>
      </c>
      <c r="B5" s="1" t="s">
        <v>52</v>
      </c>
      <c r="C5" s="1" t="s">
        <v>3</v>
      </c>
      <c r="D5">
        <v>2</v>
      </c>
      <c r="E5">
        <v>5</v>
      </c>
      <c r="F5">
        <v>5</v>
      </c>
      <c r="G5">
        <v>5</v>
      </c>
      <c r="H5">
        <v>5</v>
      </c>
      <c r="I5">
        <v>3</v>
      </c>
      <c r="J5">
        <v>3</v>
      </c>
      <c r="K5">
        <v>3</v>
      </c>
      <c r="L5">
        <v>2</v>
      </c>
      <c r="M5">
        <v>1</v>
      </c>
    </row>
    <row r="6" spans="1:13" x14ac:dyDescent="0.25">
      <c r="A6" s="1" t="s">
        <v>11</v>
      </c>
      <c r="B6" s="1" t="s">
        <v>66</v>
      </c>
      <c r="C6" s="1" t="s">
        <v>3</v>
      </c>
      <c r="D6">
        <v>24</v>
      </c>
      <c r="E6">
        <v>23</v>
      </c>
      <c r="F6">
        <v>24</v>
      </c>
      <c r="G6">
        <v>28</v>
      </c>
      <c r="H6">
        <v>23</v>
      </c>
      <c r="I6">
        <v>22</v>
      </c>
      <c r="J6">
        <v>23</v>
      </c>
      <c r="K6">
        <v>22</v>
      </c>
      <c r="L6">
        <v>23</v>
      </c>
      <c r="M6">
        <v>22</v>
      </c>
    </row>
    <row r="7" spans="1:13" x14ac:dyDescent="0.25">
      <c r="A7" s="1" t="s">
        <v>47</v>
      </c>
      <c r="B7" s="1" t="s">
        <v>67</v>
      </c>
      <c r="C7" s="1" t="s">
        <v>3</v>
      </c>
      <c r="D7">
        <v>1</v>
      </c>
      <c r="E7">
        <v>2</v>
      </c>
      <c r="F7">
        <v>2</v>
      </c>
      <c r="G7">
        <v>2</v>
      </c>
      <c r="H7">
        <v>1</v>
      </c>
      <c r="I7">
        <v>1</v>
      </c>
      <c r="J7">
        <v>1</v>
      </c>
      <c r="K7">
        <v>0</v>
      </c>
      <c r="L7">
        <v>0</v>
      </c>
      <c r="M7">
        <v>0</v>
      </c>
    </row>
    <row r="8" spans="1:13" x14ac:dyDescent="0.25">
      <c r="A8" s="1" t="s">
        <v>10</v>
      </c>
      <c r="B8" s="1" t="s">
        <v>59</v>
      </c>
      <c r="C8" s="1" t="s">
        <v>3</v>
      </c>
      <c r="D8">
        <v>2696</v>
      </c>
      <c r="E8">
        <v>3278</v>
      </c>
      <c r="F8">
        <v>3864</v>
      </c>
      <c r="G8">
        <v>4402</v>
      </c>
      <c r="H8">
        <v>4758</v>
      </c>
      <c r="I8">
        <v>5047</v>
      </c>
      <c r="J8">
        <v>5057</v>
      </c>
      <c r="K8">
        <v>5070</v>
      </c>
      <c r="L8">
        <v>5050</v>
      </c>
      <c r="M8">
        <v>5116</v>
      </c>
    </row>
    <row r="9" spans="1:13" x14ac:dyDescent="0.25">
      <c r="A9" s="1" t="s">
        <v>38</v>
      </c>
      <c r="B9" s="1" t="s">
        <v>68</v>
      </c>
      <c r="C9" s="1" t="s">
        <v>3</v>
      </c>
      <c r="D9">
        <v>357</v>
      </c>
      <c r="E9">
        <v>314</v>
      </c>
      <c r="F9">
        <v>287</v>
      </c>
      <c r="G9">
        <v>266</v>
      </c>
      <c r="H9">
        <v>245</v>
      </c>
      <c r="I9">
        <v>226</v>
      </c>
      <c r="J9">
        <v>201</v>
      </c>
      <c r="K9">
        <v>191</v>
      </c>
      <c r="L9">
        <v>185</v>
      </c>
      <c r="M9">
        <v>167</v>
      </c>
    </row>
    <row r="10" spans="1:13" x14ac:dyDescent="0.25">
      <c r="A10" s="1" t="s">
        <v>16</v>
      </c>
      <c r="B10" s="1" t="s">
        <v>69</v>
      </c>
      <c r="C10" s="1" t="s">
        <v>135</v>
      </c>
      <c r="D10">
        <v>46</v>
      </c>
      <c r="E10">
        <v>45</v>
      </c>
      <c r="F10">
        <v>45</v>
      </c>
      <c r="G10">
        <v>45</v>
      </c>
      <c r="H10">
        <v>45</v>
      </c>
      <c r="I10">
        <v>35</v>
      </c>
      <c r="J10">
        <v>31</v>
      </c>
      <c r="K10">
        <v>31</v>
      </c>
      <c r="L10">
        <v>31</v>
      </c>
      <c r="M10">
        <v>30</v>
      </c>
    </row>
    <row r="11" spans="1:13" x14ac:dyDescent="0.25">
      <c r="A11" s="1" t="s">
        <v>35</v>
      </c>
      <c r="B11" s="1" t="s">
        <v>70</v>
      </c>
      <c r="C11" s="1" t="s">
        <v>3</v>
      </c>
      <c r="D11">
        <v>3</v>
      </c>
      <c r="E11">
        <v>4</v>
      </c>
      <c r="F11">
        <v>7</v>
      </c>
      <c r="G11">
        <v>9</v>
      </c>
      <c r="H11">
        <v>11</v>
      </c>
      <c r="I11">
        <v>10</v>
      </c>
      <c r="J11">
        <v>10</v>
      </c>
      <c r="K11">
        <v>9</v>
      </c>
      <c r="L11">
        <v>9</v>
      </c>
      <c r="M11">
        <v>10</v>
      </c>
    </row>
    <row r="12" spans="1:13" x14ac:dyDescent="0.25">
      <c r="A12" s="1" t="s">
        <v>18</v>
      </c>
      <c r="B12" s="1" t="s">
        <v>71</v>
      </c>
      <c r="C12" s="1" t="s">
        <v>135</v>
      </c>
      <c r="D12">
        <v>5</v>
      </c>
      <c r="E12">
        <v>5</v>
      </c>
      <c r="F12">
        <v>5</v>
      </c>
      <c r="G12">
        <v>5</v>
      </c>
      <c r="H12">
        <v>6</v>
      </c>
      <c r="I12">
        <v>7</v>
      </c>
      <c r="J12">
        <v>6</v>
      </c>
      <c r="K12">
        <v>7</v>
      </c>
      <c r="L12">
        <v>6</v>
      </c>
      <c r="M12">
        <v>6</v>
      </c>
    </row>
    <row r="13" spans="1:13" x14ac:dyDescent="0.25">
      <c r="A13" s="1" t="s">
        <v>45</v>
      </c>
      <c r="B13" s="1" t="s">
        <v>72</v>
      </c>
      <c r="C13" s="1" t="s">
        <v>135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</row>
    <row r="14" spans="1:13" x14ac:dyDescent="0.25">
      <c r="A14" s="1" t="s">
        <v>54</v>
      </c>
      <c r="B14" s="1" t="s">
        <v>73</v>
      </c>
      <c r="C14" s="1" t="s">
        <v>3</v>
      </c>
      <c r="D14">
        <v>3</v>
      </c>
      <c r="E14">
        <v>3</v>
      </c>
      <c r="F14">
        <v>3</v>
      </c>
      <c r="G14">
        <v>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 x14ac:dyDescent="0.25">
      <c r="A15" s="1" t="s">
        <v>29</v>
      </c>
      <c r="B15" s="1" t="s">
        <v>74</v>
      </c>
      <c r="C15" s="1" t="s">
        <v>135</v>
      </c>
      <c r="D15">
        <v>107</v>
      </c>
      <c r="E15">
        <v>94</v>
      </c>
      <c r="F15">
        <v>89</v>
      </c>
      <c r="G15">
        <v>92</v>
      </c>
      <c r="H15">
        <v>84</v>
      </c>
      <c r="I15">
        <v>76</v>
      </c>
      <c r="J15">
        <v>67</v>
      </c>
      <c r="K15">
        <v>59</v>
      </c>
      <c r="L15">
        <v>55</v>
      </c>
      <c r="M15">
        <v>49</v>
      </c>
    </row>
    <row r="16" spans="1:13" x14ac:dyDescent="0.25">
      <c r="A16" s="1" t="s">
        <v>46</v>
      </c>
      <c r="B16" s="1" t="s">
        <v>75</v>
      </c>
      <c r="C16" s="1" t="s">
        <v>3</v>
      </c>
      <c r="D16">
        <v>1</v>
      </c>
      <c r="E16">
        <v>1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17</v>
      </c>
      <c r="B17" s="1" t="s">
        <v>76</v>
      </c>
      <c r="C17" s="1" t="s">
        <v>135</v>
      </c>
      <c r="D17">
        <v>74</v>
      </c>
      <c r="E17">
        <v>73</v>
      </c>
      <c r="F17">
        <v>69</v>
      </c>
      <c r="G17">
        <v>69</v>
      </c>
      <c r="H17">
        <v>69</v>
      </c>
      <c r="I17">
        <v>68</v>
      </c>
      <c r="J17">
        <v>65</v>
      </c>
      <c r="K17">
        <v>65</v>
      </c>
      <c r="L17">
        <v>59</v>
      </c>
      <c r="M17">
        <v>56</v>
      </c>
    </row>
    <row r="18" spans="1:13" x14ac:dyDescent="0.25">
      <c r="A18" s="1" t="s">
        <v>33</v>
      </c>
      <c r="B18" s="1" t="s">
        <v>77</v>
      </c>
      <c r="C18" s="1" t="s">
        <v>3</v>
      </c>
      <c r="D18">
        <v>2</v>
      </c>
      <c r="E18">
        <v>3</v>
      </c>
      <c r="F18">
        <v>3</v>
      </c>
      <c r="G18">
        <v>3</v>
      </c>
      <c r="H18">
        <v>3</v>
      </c>
      <c r="I18">
        <v>4</v>
      </c>
      <c r="J18">
        <v>5</v>
      </c>
      <c r="K18">
        <v>4</v>
      </c>
      <c r="L18">
        <v>5</v>
      </c>
      <c r="M18">
        <v>5</v>
      </c>
    </row>
    <row r="19" spans="1:13" x14ac:dyDescent="0.25">
      <c r="A19" s="1" t="s">
        <v>28</v>
      </c>
      <c r="B19" s="1" t="s">
        <v>78</v>
      </c>
      <c r="C19" s="1" t="s">
        <v>3</v>
      </c>
      <c r="D19">
        <v>949</v>
      </c>
      <c r="E19">
        <v>1024</v>
      </c>
      <c r="F19">
        <v>1122</v>
      </c>
      <c r="G19">
        <v>1218</v>
      </c>
      <c r="H19">
        <v>1283</v>
      </c>
      <c r="I19">
        <v>1264</v>
      </c>
      <c r="J19">
        <v>1167</v>
      </c>
      <c r="K19">
        <v>1096</v>
      </c>
      <c r="L19">
        <v>1047</v>
      </c>
      <c r="M19">
        <v>1018</v>
      </c>
    </row>
    <row r="20" spans="1:13" x14ac:dyDescent="0.25">
      <c r="A20" s="1" t="s">
        <v>14</v>
      </c>
      <c r="B20" s="1" t="s">
        <v>79</v>
      </c>
      <c r="C20" s="1" t="s">
        <v>135</v>
      </c>
      <c r="D20">
        <v>58</v>
      </c>
      <c r="E20">
        <v>70</v>
      </c>
      <c r="F20">
        <v>103</v>
      </c>
      <c r="G20">
        <v>155</v>
      </c>
      <c r="H20">
        <v>178</v>
      </c>
      <c r="I20">
        <v>200</v>
      </c>
      <c r="J20">
        <v>198</v>
      </c>
      <c r="K20">
        <v>191</v>
      </c>
      <c r="L20">
        <v>185</v>
      </c>
      <c r="M20">
        <v>181</v>
      </c>
    </row>
    <row r="21" spans="1:13" x14ac:dyDescent="0.25">
      <c r="A21" s="1" t="s">
        <v>1</v>
      </c>
      <c r="B21" s="1" t="s">
        <v>80</v>
      </c>
      <c r="C21" s="1" t="s">
        <v>3</v>
      </c>
      <c r="D21">
        <v>57</v>
      </c>
      <c r="E21">
        <v>56</v>
      </c>
      <c r="F21">
        <v>55</v>
      </c>
      <c r="G21">
        <v>53</v>
      </c>
      <c r="H21">
        <v>49</v>
      </c>
      <c r="I21">
        <v>47</v>
      </c>
      <c r="J21">
        <v>43</v>
      </c>
      <c r="K21">
        <v>45</v>
      </c>
      <c r="L21">
        <v>42</v>
      </c>
      <c r="M21">
        <v>41</v>
      </c>
    </row>
    <row r="22" spans="1:13" x14ac:dyDescent="0.25">
      <c r="A22" s="1" t="s">
        <v>20</v>
      </c>
      <c r="B22" s="1" t="s">
        <v>81</v>
      </c>
      <c r="C22" s="1" t="s">
        <v>135</v>
      </c>
      <c r="D22">
        <v>290</v>
      </c>
      <c r="E22">
        <v>290</v>
      </c>
      <c r="F22">
        <v>296</v>
      </c>
      <c r="G22">
        <v>297</v>
      </c>
      <c r="H22">
        <v>288</v>
      </c>
      <c r="I22">
        <v>278</v>
      </c>
      <c r="J22">
        <v>265</v>
      </c>
      <c r="K22">
        <v>258</v>
      </c>
      <c r="L22">
        <v>254</v>
      </c>
      <c r="M22">
        <v>241</v>
      </c>
    </row>
    <row r="23" spans="1:13" x14ac:dyDescent="0.25">
      <c r="A23" s="1" t="s">
        <v>40</v>
      </c>
      <c r="B23" s="1" t="s">
        <v>82</v>
      </c>
      <c r="C23" s="1" t="s">
        <v>135</v>
      </c>
      <c r="D23">
        <v>23</v>
      </c>
      <c r="E23">
        <v>22</v>
      </c>
      <c r="F23">
        <v>22</v>
      </c>
      <c r="G23">
        <v>21</v>
      </c>
      <c r="H23">
        <v>21</v>
      </c>
      <c r="I23">
        <v>19</v>
      </c>
      <c r="J23">
        <v>19</v>
      </c>
      <c r="K23">
        <v>18</v>
      </c>
      <c r="L23">
        <v>17</v>
      </c>
      <c r="M23">
        <v>16</v>
      </c>
    </row>
    <row r="24" spans="1:13" x14ac:dyDescent="0.25">
      <c r="A24" s="1" t="s">
        <v>34</v>
      </c>
      <c r="B24" s="1" t="s">
        <v>83</v>
      </c>
      <c r="C24" s="1" t="s">
        <v>135</v>
      </c>
      <c r="D24">
        <v>24443</v>
      </c>
      <c r="E24">
        <v>23697</v>
      </c>
      <c r="F24">
        <v>22804</v>
      </c>
      <c r="G24">
        <v>22510</v>
      </c>
      <c r="H24">
        <v>21790</v>
      </c>
      <c r="I24">
        <v>20961</v>
      </c>
      <c r="J24">
        <v>20169</v>
      </c>
      <c r="K24">
        <v>19483</v>
      </c>
      <c r="L24">
        <v>18953</v>
      </c>
      <c r="M24">
        <v>18371</v>
      </c>
    </row>
    <row r="25" spans="1:13" x14ac:dyDescent="0.25">
      <c r="A25" s="1" t="s">
        <v>41</v>
      </c>
      <c r="B25" s="1" t="s">
        <v>84</v>
      </c>
      <c r="C25" s="1" t="s">
        <v>135</v>
      </c>
      <c r="D25">
        <v>2</v>
      </c>
      <c r="E25">
        <v>2</v>
      </c>
      <c r="F25">
        <v>2</v>
      </c>
      <c r="G25">
        <v>2</v>
      </c>
      <c r="H25">
        <v>3</v>
      </c>
      <c r="I25">
        <v>2</v>
      </c>
      <c r="J25">
        <v>2</v>
      </c>
      <c r="K25">
        <v>2</v>
      </c>
      <c r="L25">
        <v>2</v>
      </c>
      <c r="M25">
        <v>2</v>
      </c>
    </row>
    <row r="26" spans="1:13" x14ac:dyDescent="0.25">
      <c r="A26" s="1" t="s">
        <v>85</v>
      </c>
      <c r="B26" s="1" t="s">
        <v>86</v>
      </c>
      <c r="C26" s="1" t="s">
        <v>3</v>
      </c>
      <c r="D26">
        <v>2</v>
      </c>
      <c r="E26">
        <v>2</v>
      </c>
      <c r="F26">
        <v>2</v>
      </c>
      <c r="G26">
        <v>2</v>
      </c>
      <c r="H26">
        <v>1</v>
      </c>
      <c r="I26">
        <v>1</v>
      </c>
      <c r="J26">
        <v>1</v>
      </c>
      <c r="K26">
        <v>1</v>
      </c>
      <c r="L26">
        <v>0</v>
      </c>
      <c r="M26">
        <v>0</v>
      </c>
    </row>
    <row r="27" spans="1:13" x14ac:dyDescent="0.25">
      <c r="A27" s="1" t="s">
        <v>31</v>
      </c>
      <c r="B27" s="1" t="s">
        <v>87</v>
      </c>
      <c r="C27" s="1" t="s">
        <v>3</v>
      </c>
      <c r="D27">
        <v>380</v>
      </c>
      <c r="E27">
        <v>354</v>
      </c>
      <c r="F27">
        <v>342</v>
      </c>
      <c r="G27">
        <v>349</v>
      </c>
      <c r="H27">
        <v>331</v>
      </c>
      <c r="I27">
        <v>308</v>
      </c>
      <c r="J27">
        <v>290</v>
      </c>
      <c r="K27">
        <v>278</v>
      </c>
      <c r="L27">
        <v>266</v>
      </c>
      <c r="M27">
        <v>254</v>
      </c>
    </row>
    <row r="28" spans="1:13" x14ac:dyDescent="0.25">
      <c r="A28" s="1" t="s">
        <v>6</v>
      </c>
      <c r="B28" s="1" t="s">
        <v>88</v>
      </c>
      <c r="C28" s="1" t="s">
        <v>3</v>
      </c>
      <c r="D28">
        <v>177</v>
      </c>
      <c r="E28">
        <v>171</v>
      </c>
      <c r="F28">
        <v>164</v>
      </c>
      <c r="G28">
        <v>167</v>
      </c>
      <c r="H28">
        <v>159</v>
      </c>
      <c r="I28">
        <v>151</v>
      </c>
      <c r="J28">
        <v>144</v>
      </c>
      <c r="K28">
        <v>136</v>
      </c>
      <c r="L28">
        <v>128</v>
      </c>
      <c r="M28">
        <v>122</v>
      </c>
    </row>
    <row r="29" spans="1:13" x14ac:dyDescent="0.25">
      <c r="A29" s="1" t="s">
        <v>44</v>
      </c>
      <c r="B29" s="1" t="s">
        <v>89</v>
      </c>
      <c r="C29" s="1" t="s">
        <v>135</v>
      </c>
      <c r="D29">
        <v>29</v>
      </c>
      <c r="E29">
        <v>32</v>
      </c>
      <c r="F29">
        <v>34</v>
      </c>
      <c r="G29">
        <v>36</v>
      </c>
      <c r="H29">
        <v>36</v>
      </c>
      <c r="I29">
        <v>35</v>
      </c>
      <c r="J29">
        <v>31</v>
      </c>
      <c r="K29">
        <v>30</v>
      </c>
      <c r="L29">
        <v>27</v>
      </c>
      <c r="M29">
        <v>26</v>
      </c>
    </row>
    <row r="30" spans="1:13" x14ac:dyDescent="0.25">
      <c r="A30" s="1" t="s">
        <v>25</v>
      </c>
      <c r="B30" s="1" t="s">
        <v>90</v>
      </c>
      <c r="C30" s="1" t="s">
        <v>135</v>
      </c>
      <c r="D30">
        <v>4512</v>
      </c>
      <c r="E30">
        <v>5553</v>
      </c>
      <c r="F30">
        <v>6894</v>
      </c>
      <c r="G30">
        <v>8075</v>
      </c>
      <c r="H30">
        <v>8580</v>
      </c>
      <c r="I30">
        <v>8902</v>
      </c>
      <c r="J30">
        <v>8866</v>
      </c>
      <c r="K30">
        <v>8792</v>
      </c>
      <c r="L30">
        <v>8709</v>
      </c>
      <c r="M30">
        <v>8660</v>
      </c>
    </row>
    <row r="31" spans="1:13" x14ac:dyDescent="0.25">
      <c r="A31" s="1" t="s">
        <v>43</v>
      </c>
      <c r="B31" s="1" t="s">
        <v>91</v>
      </c>
      <c r="C31" s="1" t="s">
        <v>3</v>
      </c>
      <c r="D31">
        <v>41</v>
      </c>
      <c r="E31">
        <v>44</v>
      </c>
      <c r="F31">
        <v>42</v>
      </c>
      <c r="G31">
        <v>46</v>
      </c>
      <c r="H31">
        <v>43</v>
      </c>
      <c r="I31">
        <v>42</v>
      </c>
      <c r="J31">
        <v>40</v>
      </c>
      <c r="K31">
        <v>34</v>
      </c>
      <c r="L31">
        <v>34</v>
      </c>
      <c r="M31">
        <v>31</v>
      </c>
    </row>
    <row r="32" spans="1:13" x14ac:dyDescent="0.25">
      <c r="A32" s="1" t="s">
        <v>19</v>
      </c>
      <c r="B32" s="1" t="s">
        <v>92</v>
      </c>
      <c r="C32" s="1" t="s">
        <v>135</v>
      </c>
      <c r="D32">
        <v>1070</v>
      </c>
      <c r="E32">
        <v>1066</v>
      </c>
      <c r="F32">
        <v>1103</v>
      </c>
      <c r="G32">
        <v>1183</v>
      </c>
      <c r="H32">
        <v>1203</v>
      </c>
      <c r="I32">
        <v>1235</v>
      </c>
      <c r="J32">
        <v>1214</v>
      </c>
      <c r="K32">
        <v>1202</v>
      </c>
      <c r="L32">
        <v>1175</v>
      </c>
      <c r="M32">
        <v>1155</v>
      </c>
    </row>
    <row r="33" spans="1:13" x14ac:dyDescent="0.25">
      <c r="A33" s="1" t="s">
        <v>26</v>
      </c>
      <c r="B33" s="1" t="s">
        <v>93</v>
      </c>
      <c r="C33" s="1" t="s">
        <v>135</v>
      </c>
      <c r="D33">
        <v>131</v>
      </c>
      <c r="E33">
        <v>130</v>
      </c>
      <c r="F33">
        <v>129</v>
      </c>
      <c r="G33">
        <v>129</v>
      </c>
      <c r="H33">
        <v>128</v>
      </c>
      <c r="I33">
        <v>128</v>
      </c>
      <c r="J33">
        <v>126</v>
      </c>
      <c r="K33">
        <v>120</v>
      </c>
      <c r="L33">
        <v>119</v>
      </c>
      <c r="M33">
        <v>118</v>
      </c>
    </row>
    <row r="34" spans="1:13" x14ac:dyDescent="0.25">
      <c r="A34" s="1" t="s">
        <v>13</v>
      </c>
      <c r="B34" s="1" t="s">
        <v>94</v>
      </c>
      <c r="C34" s="1" t="s">
        <v>3</v>
      </c>
      <c r="D34">
        <v>3</v>
      </c>
      <c r="E34">
        <v>2</v>
      </c>
      <c r="F34">
        <v>3</v>
      </c>
      <c r="G34">
        <v>3</v>
      </c>
      <c r="H34">
        <v>4</v>
      </c>
      <c r="I34">
        <v>6</v>
      </c>
      <c r="J34">
        <v>8</v>
      </c>
      <c r="K34">
        <v>8</v>
      </c>
      <c r="L34">
        <v>10</v>
      </c>
      <c r="M34">
        <v>11</v>
      </c>
    </row>
    <row r="35" spans="1:13" x14ac:dyDescent="0.25">
      <c r="A35" s="1" t="s">
        <v>36</v>
      </c>
      <c r="B35" s="1" t="s">
        <v>95</v>
      </c>
      <c r="C35" s="1" t="s">
        <v>3</v>
      </c>
      <c r="D35">
        <v>2478</v>
      </c>
      <c r="E35">
        <v>2447</v>
      </c>
      <c r="F35">
        <v>2390</v>
      </c>
      <c r="G35">
        <v>2381</v>
      </c>
      <c r="H35">
        <v>2324</v>
      </c>
      <c r="I35">
        <v>2221</v>
      </c>
      <c r="J35">
        <v>2135</v>
      </c>
      <c r="K35">
        <v>2063</v>
      </c>
      <c r="L35">
        <v>2000</v>
      </c>
      <c r="M35">
        <v>1949</v>
      </c>
    </row>
    <row r="36" spans="1:13" x14ac:dyDescent="0.25">
      <c r="A36" s="1" t="s">
        <v>56</v>
      </c>
      <c r="B36" s="1" t="s">
        <v>96</v>
      </c>
      <c r="C36" s="1" t="s">
        <v>135</v>
      </c>
      <c r="D36">
        <v>15</v>
      </c>
      <c r="E36">
        <v>14</v>
      </c>
      <c r="F36">
        <v>14</v>
      </c>
      <c r="G36">
        <v>14</v>
      </c>
      <c r="H36">
        <v>13</v>
      </c>
      <c r="I36">
        <v>13</v>
      </c>
      <c r="J36">
        <v>12</v>
      </c>
      <c r="K36">
        <v>11</v>
      </c>
      <c r="L36">
        <v>11</v>
      </c>
      <c r="M36">
        <v>11</v>
      </c>
    </row>
    <row r="37" spans="1:13" x14ac:dyDescent="0.25">
      <c r="A37" s="1" t="s">
        <v>37</v>
      </c>
      <c r="B37" s="1" t="s">
        <v>97</v>
      </c>
      <c r="C37" s="1" t="s">
        <v>135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4</v>
      </c>
      <c r="B38" s="1" t="s">
        <v>57</v>
      </c>
      <c r="C38" s="1" t="s">
        <v>3</v>
      </c>
      <c r="D38">
        <v>263</v>
      </c>
      <c r="E38">
        <v>258</v>
      </c>
      <c r="F38">
        <v>278</v>
      </c>
      <c r="G38">
        <v>307</v>
      </c>
      <c r="H38">
        <v>332</v>
      </c>
      <c r="I38">
        <v>320</v>
      </c>
      <c r="J38">
        <v>311</v>
      </c>
      <c r="K38">
        <v>292</v>
      </c>
      <c r="L38">
        <v>278</v>
      </c>
      <c r="M38">
        <v>262</v>
      </c>
    </row>
    <row r="39" spans="1:13" x14ac:dyDescent="0.25">
      <c r="A39" s="1" t="s">
        <v>53</v>
      </c>
      <c r="B39" s="1" t="s">
        <v>98</v>
      </c>
      <c r="C39" s="1" t="s">
        <v>3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</row>
    <row r="40" spans="1:13" x14ac:dyDescent="0.25">
      <c r="A40" s="1" t="s">
        <v>3</v>
      </c>
      <c r="B40" s="1" t="s">
        <v>58</v>
      </c>
      <c r="C40" s="1" t="s">
        <v>3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9</v>
      </c>
      <c r="B41" s="1" t="s">
        <v>99</v>
      </c>
      <c r="C41" s="1" t="s">
        <v>135</v>
      </c>
      <c r="D41">
        <v>39</v>
      </c>
      <c r="E41">
        <v>38</v>
      </c>
      <c r="F41">
        <v>35</v>
      </c>
      <c r="G41">
        <v>34</v>
      </c>
      <c r="H41">
        <v>33</v>
      </c>
      <c r="I41">
        <v>26</v>
      </c>
      <c r="J41">
        <v>27</v>
      </c>
      <c r="K41">
        <v>22</v>
      </c>
      <c r="L41">
        <v>21</v>
      </c>
      <c r="M41">
        <v>20</v>
      </c>
    </row>
    <row r="42" spans="1:13" x14ac:dyDescent="0.25">
      <c r="A42" s="1" t="s">
        <v>30</v>
      </c>
      <c r="B42" s="1" t="s">
        <v>100</v>
      </c>
      <c r="C42" s="1" t="s">
        <v>3</v>
      </c>
      <c r="D42">
        <v>0</v>
      </c>
      <c r="E42">
        <v>53</v>
      </c>
      <c r="F42">
        <v>135</v>
      </c>
      <c r="G42">
        <v>517</v>
      </c>
      <c r="H42">
        <v>1786</v>
      </c>
      <c r="I42">
        <v>3622</v>
      </c>
      <c r="J42">
        <v>5488</v>
      </c>
      <c r="K42">
        <v>7264</v>
      </c>
      <c r="L42">
        <v>9177</v>
      </c>
      <c r="M42">
        <v>12048</v>
      </c>
    </row>
    <row r="43" spans="1:13" x14ac:dyDescent="0.25">
      <c r="A43" s="1" t="s">
        <v>39</v>
      </c>
      <c r="B43" s="1" t="s">
        <v>101</v>
      </c>
      <c r="C43" s="1" t="s">
        <v>3</v>
      </c>
      <c r="D43">
        <v>0</v>
      </c>
      <c r="E43">
        <v>0</v>
      </c>
      <c r="F43">
        <v>1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60</v>
      </c>
      <c r="B44" s="1" t="s">
        <v>102</v>
      </c>
      <c r="C44" s="1" t="s">
        <v>3</v>
      </c>
      <c r="D44">
        <v>0</v>
      </c>
      <c r="E44">
        <v>0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</row>
    <row r="45" spans="1:13" x14ac:dyDescent="0.25">
      <c r="A45" s="1" t="s">
        <v>15</v>
      </c>
      <c r="B45" s="1" t="s">
        <v>103</v>
      </c>
      <c r="C45" s="1" t="s">
        <v>135</v>
      </c>
      <c r="D45">
        <v>0</v>
      </c>
      <c r="E45">
        <v>0</v>
      </c>
      <c r="F45">
        <v>0</v>
      </c>
      <c r="G45">
        <v>2</v>
      </c>
      <c r="H45">
        <v>2</v>
      </c>
      <c r="I45">
        <v>3</v>
      </c>
      <c r="J45">
        <v>4</v>
      </c>
      <c r="K45">
        <v>4</v>
      </c>
      <c r="L45">
        <v>4</v>
      </c>
      <c r="M45">
        <v>4</v>
      </c>
    </row>
    <row r="46" spans="1:13" x14ac:dyDescent="0.25">
      <c r="A46" s="1" t="s">
        <v>27</v>
      </c>
      <c r="B46" s="1" t="s">
        <v>1</v>
      </c>
      <c r="C46" s="1" t="s">
        <v>135</v>
      </c>
      <c r="D46">
        <v>0</v>
      </c>
      <c r="E46">
        <v>0</v>
      </c>
      <c r="F46">
        <v>0</v>
      </c>
      <c r="G46">
        <v>85</v>
      </c>
      <c r="H46">
        <v>247</v>
      </c>
      <c r="I46">
        <v>501</v>
      </c>
      <c r="J46">
        <v>492</v>
      </c>
      <c r="K46">
        <v>491</v>
      </c>
      <c r="L46">
        <v>479</v>
      </c>
      <c r="M46">
        <v>483</v>
      </c>
    </row>
    <row r="47" spans="1:13" x14ac:dyDescent="0.25">
      <c r="A47" s="1" t="s">
        <v>51</v>
      </c>
      <c r="B47" s="1" t="s">
        <v>104</v>
      </c>
      <c r="C47" s="1" t="s">
        <v>3</v>
      </c>
      <c r="D47">
        <v>0</v>
      </c>
      <c r="E47">
        <v>0</v>
      </c>
      <c r="F47">
        <v>0</v>
      </c>
      <c r="G47">
        <v>0</v>
      </c>
      <c r="H47">
        <v>1</v>
      </c>
      <c r="I47">
        <v>1</v>
      </c>
      <c r="J47">
        <v>1</v>
      </c>
      <c r="K47">
        <v>1</v>
      </c>
      <c r="L47">
        <v>0</v>
      </c>
      <c r="M47">
        <v>0</v>
      </c>
    </row>
    <row r="48" spans="1:13" x14ac:dyDescent="0.25">
      <c r="A48" s="1" t="s">
        <v>12</v>
      </c>
      <c r="B48" s="1" t="s">
        <v>59</v>
      </c>
      <c r="C48" s="1" t="s">
        <v>3</v>
      </c>
      <c r="D48">
        <v>0</v>
      </c>
      <c r="E48">
        <v>0</v>
      </c>
      <c r="F48">
        <v>0</v>
      </c>
      <c r="G48">
        <v>0</v>
      </c>
      <c r="H48">
        <v>0</v>
      </c>
      <c r="I48">
        <v>6</v>
      </c>
      <c r="J48">
        <v>183</v>
      </c>
      <c r="K48">
        <v>401</v>
      </c>
      <c r="L48">
        <v>607</v>
      </c>
      <c r="M48">
        <v>838</v>
      </c>
    </row>
    <row r="49" spans="1:13" x14ac:dyDescent="0.25">
      <c r="A49" s="1" t="s">
        <v>32</v>
      </c>
      <c r="B49" s="1" t="s">
        <v>105</v>
      </c>
      <c r="C49" s="1" t="s">
        <v>135</v>
      </c>
      <c r="D49">
        <v>0</v>
      </c>
      <c r="E49">
        <v>0</v>
      </c>
      <c r="F49">
        <v>0</v>
      </c>
      <c r="G49">
        <v>0</v>
      </c>
      <c r="H49">
        <v>0</v>
      </c>
      <c r="I49">
        <v>4</v>
      </c>
      <c r="J49">
        <v>211</v>
      </c>
      <c r="K49">
        <v>363</v>
      </c>
      <c r="L49">
        <v>502</v>
      </c>
      <c r="M49">
        <v>660</v>
      </c>
    </row>
    <row r="50" spans="1:13" x14ac:dyDescent="0.25">
      <c r="A50" s="1" t="s">
        <v>24</v>
      </c>
      <c r="B50" s="1" t="s">
        <v>106</v>
      </c>
      <c r="C50" s="1" t="s">
        <v>135</v>
      </c>
      <c r="D50">
        <v>0</v>
      </c>
      <c r="E50">
        <v>0</v>
      </c>
      <c r="F50">
        <v>0</v>
      </c>
      <c r="G50">
        <v>0</v>
      </c>
      <c r="H50">
        <v>0</v>
      </c>
      <c r="I50">
        <v>5</v>
      </c>
      <c r="J50">
        <v>250</v>
      </c>
      <c r="K50">
        <v>522</v>
      </c>
      <c r="L50">
        <v>753</v>
      </c>
      <c r="M50">
        <v>1113</v>
      </c>
    </row>
    <row r="51" spans="1:13" x14ac:dyDescent="0.25">
      <c r="A51" s="1" t="s">
        <v>23</v>
      </c>
      <c r="B51" s="1" t="s">
        <v>107</v>
      </c>
      <c r="C51" s="1" t="s">
        <v>135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3</v>
      </c>
      <c r="L51">
        <v>3</v>
      </c>
      <c r="M51">
        <v>2</v>
      </c>
    </row>
    <row r="52" spans="1:13" x14ac:dyDescent="0.25">
      <c r="A52" s="1" t="s">
        <v>22</v>
      </c>
      <c r="B52" s="1" t="s">
        <v>108</v>
      </c>
      <c r="C52" s="1" t="s">
        <v>135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34</v>
      </c>
      <c r="K52">
        <v>64</v>
      </c>
      <c r="L52">
        <v>81</v>
      </c>
      <c r="M52">
        <v>88</v>
      </c>
    </row>
    <row r="53" spans="1:13" x14ac:dyDescent="0.25">
      <c r="A53" s="1" t="s">
        <v>48</v>
      </c>
      <c r="B53" s="1" t="s">
        <v>109</v>
      </c>
      <c r="C53" s="1" t="s">
        <v>135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1</v>
      </c>
      <c r="K53">
        <v>0</v>
      </c>
      <c r="L53">
        <v>0</v>
      </c>
      <c r="M53">
        <v>0</v>
      </c>
    </row>
    <row r="54" spans="1:13" x14ac:dyDescent="0.25">
      <c r="A54" s="1" t="s">
        <v>7</v>
      </c>
      <c r="B54" s="1" t="s">
        <v>110</v>
      </c>
      <c r="C54" s="1" t="s">
        <v>3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12</v>
      </c>
      <c r="K54">
        <v>16</v>
      </c>
      <c r="L54">
        <v>23</v>
      </c>
      <c r="M54">
        <v>32</v>
      </c>
    </row>
    <row r="55" spans="1:13" x14ac:dyDescent="0.25">
      <c r="A55" s="1" t="s">
        <v>42</v>
      </c>
      <c r="B55" s="1" t="s">
        <v>78</v>
      </c>
      <c r="C55" s="1" t="s">
        <v>3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37</v>
      </c>
      <c r="K55">
        <v>70</v>
      </c>
      <c r="L55">
        <v>96</v>
      </c>
      <c r="M55">
        <v>135</v>
      </c>
    </row>
    <row r="56" spans="1:13" x14ac:dyDescent="0.25">
      <c r="A56" s="1" t="s">
        <v>8</v>
      </c>
      <c r="B56" s="1" t="s">
        <v>111</v>
      </c>
      <c r="C56" s="1" t="s">
        <v>135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1</v>
      </c>
      <c r="M56">
        <v>1</v>
      </c>
    </row>
    <row r="57" spans="1:13" x14ac:dyDescent="0.25">
      <c r="A57" s="1" t="s">
        <v>5</v>
      </c>
      <c r="B57" s="1" t="s">
        <v>112</v>
      </c>
      <c r="C57" s="1" t="s">
        <v>135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1</v>
      </c>
      <c r="L57">
        <v>1</v>
      </c>
      <c r="M57">
        <v>1</v>
      </c>
    </row>
    <row r="58" spans="1:13" x14ac:dyDescent="0.25">
      <c r="A58" s="1" t="s">
        <v>50</v>
      </c>
      <c r="B58" s="1" t="s">
        <v>52</v>
      </c>
      <c r="C58" s="1" t="s">
        <v>3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1</v>
      </c>
      <c r="L58">
        <v>2</v>
      </c>
      <c r="M58">
        <v>2</v>
      </c>
    </row>
    <row r="59" spans="1:13" x14ac:dyDescent="0.25">
      <c r="A59" s="1"/>
      <c r="B59" s="1" t="s">
        <v>122</v>
      </c>
      <c r="C59" s="1"/>
      <c r="D59">
        <f t="shared" ref="D59:M59" si="0">SUBTOTAL(109,D2:D58)</f>
        <v>38331</v>
      </c>
      <c r="E59">
        <f t="shared" si="0"/>
        <v>39234</v>
      </c>
      <c r="F59">
        <f t="shared" si="0"/>
        <v>40452</v>
      </c>
      <c r="G59">
        <f t="shared" si="0"/>
        <v>42605</v>
      </c>
      <c r="H59">
        <f t="shared" si="0"/>
        <v>44189</v>
      </c>
      <c r="I59">
        <f t="shared" si="0"/>
        <v>45910</v>
      </c>
      <c r="J59">
        <f t="shared" si="0"/>
        <v>47362</v>
      </c>
      <c r="K59">
        <f t="shared" si="0"/>
        <v>48862</v>
      </c>
      <c r="L59">
        <f t="shared" si="0"/>
        <v>50552</v>
      </c>
      <c r="M59">
        <f t="shared" si="0"/>
        <v>53484</v>
      </c>
    </row>
    <row r="60" spans="1:13" x14ac:dyDescent="0.25">
      <c r="B60" t="s">
        <v>128</v>
      </c>
      <c r="D60">
        <f>SUMIF($C$2:$C$58, "M", D2:D58)</f>
        <v>7447</v>
      </c>
      <c r="E60">
        <f>SUMIF($C$2:$C$58, "M", E2:E58)</f>
        <v>8053</v>
      </c>
      <c r="F60">
        <f>SUMIF($C$2:$C$58, "M", F2:F58)</f>
        <v>8742</v>
      </c>
      <c r="G60">
        <f>SUMIF($C$2:$C$58, "M", G2:G58)</f>
        <v>9777</v>
      </c>
      <c r="H60">
        <f>SUMIF($C$2:$C$58, "M", H2:H58)</f>
        <v>11379</v>
      </c>
      <c r="I60">
        <f>SUMIF($C$2:$C$58, "M", I2:I58)</f>
        <v>13324</v>
      </c>
      <c r="J60">
        <f>SUMIF($C$2:$C$58, "M", J2:J58)</f>
        <v>15181</v>
      </c>
      <c r="K60">
        <f>SUMIF($C$2:$C$58, "M", K2:K58)</f>
        <v>17025</v>
      </c>
      <c r="L60">
        <f>SUMIF($C$2:$C$58, "M", L2:L58)</f>
        <v>19006</v>
      </c>
      <c r="M60">
        <f>SUMIF($C$2:$C$58, "M", M2:M58)</f>
        <v>22088</v>
      </c>
    </row>
    <row r="61" spans="1:13" x14ac:dyDescent="0.25">
      <c r="B61" t="s">
        <v>123</v>
      </c>
      <c r="D61">
        <f>SUMIF($C$2:$C$58, "O", D2:D58)</f>
        <v>30884</v>
      </c>
      <c r="E61">
        <f>SUMIF($C$2:$C$58, "O", E2:E58)</f>
        <v>31181</v>
      </c>
      <c r="F61">
        <f>SUMIF($C$2:$C$58, "O", F2:F58)</f>
        <v>31710</v>
      </c>
      <c r="G61">
        <f>SUMIF($C$2:$C$58, "O", G2:G58)</f>
        <v>32828</v>
      </c>
      <c r="H61">
        <f>SUMIF($C$2:$C$58, "O", H2:H58)</f>
        <v>32810</v>
      </c>
      <c r="I61">
        <f>SUMIF($C$2:$C$58, "O", I2:I58)</f>
        <v>32586</v>
      </c>
      <c r="J61">
        <f>SUMIF($C$2:$C$58, "O", J2:J58)</f>
        <v>32181</v>
      </c>
      <c r="K61">
        <f>SUMIF($C$2:$C$58, "O", K2:K58)</f>
        <v>31837</v>
      </c>
      <c r="L61">
        <f>SUMIF($C$2:$C$58, "O", L2:L58)</f>
        <v>31546</v>
      </c>
      <c r="M61">
        <f>SUMIF($C$2:$C$58, "O", M2:M58)</f>
        <v>31396</v>
      </c>
    </row>
    <row r="63" spans="1:13" x14ac:dyDescent="0.25">
      <c r="B63" t="s">
        <v>129</v>
      </c>
      <c r="E63" s="2">
        <f>E59/D59-1</f>
        <v>2.3557955701651423E-2</v>
      </c>
      <c r="F63" s="2">
        <f t="shared" ref="F63:M63" si="1">F59/E59-1</f>
        <v>3.1044502217464354E-2</v>
      </c>
      <c r="G63" s="2">
        <f t="shared" si="1"/>
        <v>5.322357361811525E-2</v>
      </c>
      <c r="H63" s="2">
        <f t="shared" si="1"/>
        <v>3.7178734890271015E-2</v>
      </c>
      <c r="I63" s="2">
        <f t="shared" si="1"/>
        <v>3.8946344112788189E-2</v>
      </c>
      <c r="J63" s="2">
        <f t="shared" si="1"/>
        <v>3.1627096493138662E-2</v>
      </c>
      <c r="K63" s="2">
        <f t="shared" si="1"/>
        <v>3.1670959841222812E-2</v>
      </c>
      <c r="L63" s="2">
        <f t="shared" si="1"/>
        <v>3.4587204780811343E-2</v>
      </c>
      <c r="M63" s="2">
        <f t="shared" si="1"/>
        <v>5.7999683494223797E-2</v>
      </c>
    </row>
    <row r="64" spans="1:13" x14ac:dyDescent="0.25">
      <c r="B64" t="s">
        <v>127</v>
      </c>
      <c r="E64" s="2">
        <f>E60/D60-1</f>
        <v>8.1375050355847911E-2</v>
      </c>
      <c r="F64" s="2">
        <f t="shared" ref="F64:M64" si="2">F60/E60-1</f>
        <v>8.555817707686586E-2</v>
      </c>
      <c r="G64" s="2">
        <f t="shared" si="2"/>
        <v>0.11839396019217574</v>
      </c>
      <c r="H64" s="2">
        <f t="shared" si="2"/>
        <v>0.16385394292727828</v>
      </c>
      <c r="I64" s="2">
        <f t="shared" si="2"/>
        <v>0.17092890412162753</v>
      </c>
      <c r="J64" s="2">
        <f t="shared" si="2"/>
        <v>0.13937256079255489</v>
      </c>
      <c r="K64" s="2">
        <f t="shared" si="2"/>
        <v>0.12146762400368871</v>
      </c>
      <c r="L64" s="2">
        <f t="shared" si="2"/>
        <v>0.11635829662261377</v>
      </c>
      <c r="M64" s="2">
        <f t="shared" si="2"/>
        <v>0.16215931811007045</v>
      </c>
    </row>
    <row r="65" spans="2:13" x14ac:dyDescent="0.25">
      <c r="B65" t="s">
        <v>124</v>
      </c>
      <c r="E65" s="2">
        <f t="shared" ref="E65:M65" si="3">E61/D61-1</f>
        <v>9.6166299702111768E-3</v>
      </c>
      <c r="F65" s="2">
        <f t="shared" si="3"/>
        <v>1.6965459735095001E-2</v>
      </c>
      <c r="G65" s="2">
        <f t="shared" si="3"/>
        <v>3.5257016713970302E-2</v>
      </c>
      <c r="H65" s="2">
        <f t="shared" si="3"/>
        <v>-5.4831241623010119E-4</v>
      </c>
      <c r="I65" s="2">
        <f t="shared" si="3"/>
        <v>-6.8271868332825392E-3</v>
      </c>
      <c r="J65" s="2">
        <f t="shared" si="3"/>
        <v>-1.2428650340637115E-2</v>
      </c>
      <c r="K65" s="2">
        <f t="shared" si="3"/>
        <v>-1.0689537304620744E-2</v>
      </c>
      <c r="L65" s="2">
        <f t="shared" si="3"/>
        <v>-9.1403084461475492E-3</v>
      </c>
      <c r="M65" s="2">
        <f t="shared" si="3"/>
        <v>-4.7549610093197137E-3</v>
      </c>
    </row>
    <row r="67" spans="2:13" x14ac:dyDescent="0.25">
      <c r="B67" t="s">
        <v>126</v>
      </c>
      <c r="E67">
        <f>E60-D60</f>
        <v>606</v>
      </c>
      <c r="F67">
        <f t="shared" ref="F67:M67" si="4">F60-E60</f>
        <v>689</v>
      </c>
      <c r="G67">
        <f t="shared" si="4"/>
        <v>1035</v>
      </c>
      <c r="H67">
        <f t="shared" si="4"/>
        <v>1602</v>
      </c>
      <c r="I67">
        <f t="shared" si="4"/>
        <v>1945</v>
      </c>
      <c r="J67">
        <f t="shared" si="4"/>
        <v>1857</v>
      </c>
      <c r="K67">
        <f t="shared" si="4"/>
        <v>1844</v>
      </c>
      <c r="L67">
        <f t="shared" si="4"/>
        <v>1981</v>
      </c>
      <c r="M67">
        <f t="shared" si="4"/>
        <v>3082</v>
      </c>
    </row>
    <row r="68" spans="2:13" x14ac:dyDescent="0.25">
      <c r="B68" t="s">
        <v>125</v>
      </c>
      <c r="E68">
        <f>E61-D61</f>
        <v>297</v>
      </c>
      <c r="F68">
        <f t="shared" ref="F68:M68" si="5">F61-E61</f>
        <v>529</v>
      </c>
      <c r="G68">
        <f t="shared" si="5"/>
        <v>1118</v>
      </c>
      <c r="H68">
        <f t="shared" si="5"/>
        <v>-18</v>
      </c>
      <c r="I68">
        <f t="shared" si="5"/>
        <v>-224</v>
      </c>
      <c r="J68">
        <f t="shared" si="5"/>
        <v>-405</v>
      </c>
      <c r="K68">
        <f t="shared" si="5"/>
        <v>-344</v>
      </c>
      <c r="L68">
        <f t="shared" si="5"/>
        <v>-291</v>
      </c>
      <c r="M68">
        <f t="shared" si="5"/>
        <v>-150</v>
      </c>
    </row>
    <row r="70" spans="2:13" x14ac:dyDescent="0.25">
      <c r="B70" t="s">
        <v>131</v>
      </c>
      <c r="G70">
        <v>492</v>
      </c>
      <c r="H70">
        <v>664</v>
      </c>
      <c r="I70">
        <v>876</v>
      </c>
      <c r="J70">
        <v>1057</v>
      </c>
      <c r="K70">
        <v>1269</v>
      </c>
      <c r="L70">
        <v>1341</v>
      </c>
      <c r="M70">
        <v>2361</v>
      </c>
    </row>
    <row r="71" spans="2:13" x14ac:dyDescent="0.25">
      <c r="B71" t="s">
        <v>132</v>
      </c>
      <c r="G71">
        <v>238</v>
      </c>
      <c r="H71">
        <v>271</v>
      </c>
      <c r="I71">
        <v>316</v>
      </c>
      <c r="J71">
        <v>368</v>
      </c>
      <c r="K71">
        <v>448</v>
      </c>
      <c r="L71">
        <v>485</v>
      </c>
      <c r="M71">
        <v>766</v>
      </c>
    </row>
    <row r="73" spans="2:13" x14ac:dyDescent="0.25">
      <c r="B73" t="s">
        <v>133</v>
      </c>
      <c r="G73" s="2">
        <f>G70/G67</f>
        <v>0.47536231884057972</v>
      </c>
      <c r="H73" s="2">
        <f t="shared" ref="H73:M73" si="6">H70/H67</f>
        <v>0.41448189762796506</v>
      </c>
      <c r="I73" s="2">
        <f t="shared" si="6"/>
        <v>0.45038560411311052</v>
      </c>
      <c r="J73" s="2">
        <f t="shared" si="6"/>
        <v>0.56919763058696826</v>
      </c>
      <c r="K73" s="2">
        <f t="shared" si="6"/>
        <v>0.68817787418655096</v>
      </c>
      <c r="L73" s="2">
        <f t="shared" si="6"/>
        <v>0.67693084300858153</v>
      </c>
      <c r="M73" s="2">
        <f t="shared" si="6"/>
        <v>0.76606099935107075</v>
      </c>
    </row>
    <row r="74" spans="2:13" x14ac:dyDescent="0.25">
      <c r="B74" t="s">
        <v>134</v>
      </c>
      <c r="G74" s="2">
        <f>G71/G68</f>
        <v>0.21288014311270126</v>
      </c>
      <c r="H74" s="2">
        <v>1</v>
      </c>
      <c r="I74" s="2">
        <v>1</v>
      </c>
      <c r="J74" s="2">
        <v>1</v>
      </c>
      <c r="K74" s="2">
        <v>1</v>
      </c>
      <c r="L74" s="2">
        <v>1</v>
      </c>
      <c r="M74" s="2">
        <v>1</v>
      </c>
    </row>
  </sheetData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FBD5B-99CF-416C-BB01-253C2A93CF63}">
  <dimension ref="A1"/>
  <sheetViews>
    <sheetView topLeftCell="A41" workbookViewId="0">
      <selection activeCell="AB10" sqref="AB10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C7593-2CE1-4898-8BBB-4A965831D15A}">
  <dimension ref="A1"/>
  <sheetViews>
    <sheetView zoomScale="120" zoomScaleNormal="120" workbookViewId="0">
      <selection activeCell="Y19" sqref="Y19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Statistika</vt:lpstr>
      <vt:lpstr>Graf - počet dle typu</vt:lpstr>
      <vt:lpstr>Graf - meziroční změna v 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2022-01-14T08:37:21Z</dcterms:created>
  <dcterms:modified xsi:type="dcterms:W3CDTF">2022-01-14T08:38:49Z</dcterms:modified>
</cp:coreProperties>
</file>